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8"/>
  </bookViews>
  <sheets>
    <sheet name="29" sheetId="1" r:id="rId1"/>
    <sheet name="29а" sheetId="2" r:id="rId2"/>
    <sheet name="29б" sheetId="3" r:id="rId3"/>
    <sheet name="33" sheetId="4" r:id="rId4"/>
    <sheet name="38" sheetId="5" r:id="rId5"/>
    <sheet name="39" sheetId="6" r:id="rId6"/>
    <sheet name="40" sheetId="7" r:id="rId7"/>
    <sheet name="41" sheetId="8" r:id="rId8"/>
    <sheet name="41а" sheetId="9" r:id="rId9"/>
  </sheets>
  <definedNames/>
  <calcPr fullCalcOnLoad="1"/>
</workbook>
</file>

<file path=xl/sharedStrings.xml><?xml version="1.0" encoding="utf-8"?>
<sst xmlns="http://schemas.openxmlformats.org/spreadsheetml/2006/main" count="440" uniqueCount="74">
  <si>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</si>
  <si>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</si>
  <si>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</si>
  <si>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</si>
  <si>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</si>
  <si>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</si>
  <si>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</si>
  <si>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</si>
  <si>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</si>
  <si>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</si>
  <si>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</si>
  <si>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шт.</t>
  </si>
  <si>
    <t>руб.</t>
  </si>
  <si>
    <t>Итого затраты</t>
  </si>
  <si>
    <t>Смена дверного блока в туалете</t>
  </si>
  <si>
    <t>Смена эл. выключателей</t>
  </si>
  <si>
    <t>Смена эл. патрона</t>
  </si>
  <si>
    <t>Смена светильников</t>
  </si>
  <si>
    <t>Замена эл. патрона</t>
  </si>
  <si>
    <t>Смена трубопроводов канализации д.100</t>
  </si>
  <si>
    <t>Смена ламп</t>
  </si>
  <si>
    <t>Ремонт груп. щитков на лестн. клетке</t>
  </si>
  <si>
    <t>Ремонт груп. щитков на лест. клетке</t>
  </si>
  <si>
    <t>Смена запорной арматуры</t>
  </si>
  <si>
    <t>Ремонт входов в подъезды</t>
  </si>
  <si>
    <t>Ремонт рулонной кровли</t>
  </si>
  <si>
    <t>Ремонт остекления лестничной клетки</t>
  </si>
  <si>
    <t>Ремонт остекления лестничных клеток</t>
  </si>
  <si>
    <t>Смена трубопроводов ливневой канализации</t>
  </si>
  <si>
    <t>Смена светильника</t>
  </si>
  <si>
    <t>Прочие затраты</t>
  </si>
  <si>
    <t>Установка контейнера</t>
  </si>
  <si>
    <t>Смена эл.патрона</t>
  </si>
  <si>
    <t>Смена эл.выключателей</t>
  </si>
  <si>
    <t>Смена эл.проводки</t>
  </si>
  <si>
    <t>м</t>
  </si>
  <si>
    <t>Смена перил</t>
  </si>
  <si>
    <t>Заделка выбоин в полах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</si>
  <si>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</si>
  <si>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Привоз песка</t>
  </si>
  <si>
    <t>Ремонт запорной арматуры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</si>
  <si>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</si>
  <si>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</si>
  <si>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</si>
  <si>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</si>
  <si>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</si>
  <si>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</si>
  <si>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</si>
  <si>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</si>
  <si>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</si>
  <si>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</si>
  <si>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</si>
  <si>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</si>
  <si>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Изоляция трубопроводов</t>
  </si>
  <si>
    <t>Ремонт груп.щитков на лестн.клетках</t>
  </si>
  <si>
    <t>Герметизация стыков панелей</t>
  </si>
  <si>
    <t>Ремонт шиферной кровли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</si>
  <si>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</si>
  <si>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t>Ремонт входа в подвал</t>
  </si>
  <si>
    <t>Смена эл.выключателя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</si>
  <si>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</si>
  <si>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Героев Сталинградской Битвы,29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</si>
  <si>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Героев Сталинградской Битвы,29а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</si>
  <si>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Героев Сталинградской Битвы,29б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</si>
  <si>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Героев Сталинградской Битвы,33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</si>
  <si>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Героев Сталинградской Битвы,38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</si>
  <si>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Героев Сталинградской Битвы,39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</si>
  <si>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Героев Сталинградской Битвы,40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</si>
  <si>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Героев Сталинградской Битвы,41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</si>
  <si>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Героев Сталинградской Битвы,41а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</si>
  <si>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t>Ремонт остекления на лестничной клетке</t>
  </si>
  <si>
    <t>Ремонт двери</t>
  </si>
  <si>
    <t>Ремонт штукатурки откосов</t>
  </si>
  <si>
    <t>Смена эл.патронов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</si>
</sst>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"/>
    <numFmt numFmtId="167" formatCode="0;[Red]0"/>
  </numFmts>
  <fonts count="44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33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2" fillId="33" borderId="10" xfId="54" applyFont="1" applyFill="1" applyBorder="1" applyAlignment="1">
      <alignment horizontal="center" vertical="center"/>
      <protection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2" fillId="33" borderId="10" xfId="53" applyFont="1" applyFill="1" applyBorder="1" applyAlignment="1">
      <alignment vertical="center"/>
      <protection/>
    </xf>
    <xf numFmtId="0" fontId="2" fillId="0" borderId="10" xfId="53" applyFont="1" applyBorder="1" applyAlignment="1">
      <alignment horizontal="right" vertical="center"/>
      <protection/>
    </xf>
    <xf numFmtId="2" fontId="2" fillId="0" borderId="10" xfId="53" applyNumberFormat="1" applyFont="1" applyBorder="1" applyAlignment="1">
      <alignment horizontal="right" vertical="center"/>
      <protection/>
    </xf>
    <xf numFmtId="2" fontId="2" fillId="34" borderId="10" xfId="53" applyNumberFormat="1" applyFont="1" applyFill="1" applyBorder="1" applyAlignment="1">
      <alignment horizontal="right" vertical="center"/>
      <protection/>
    </xf>
    <xf numFmtId="0" fontId="42" fillId="0" borderId="10" xfId="0" applyFont="1" applyBorder="1" applyAlignment="1">
      <alignment horizontal="right"/>
    </xf>
    <xf numFmtId="0" fontId="2" fillId="0" borderId="10" xfId="53" applyFont="1" applyBorder="1" applyAlignment="1">
      <alignment horizontal="right"/>
      <protection/>
    </xf>
    <xf numFmtId="2" fontId="2" fillId="0" borderId="10" xfId="53" applyNumberFormat="1" applyFont="1" applyBorder="1" applyAlignment="1">
      <alignment horizontal="right"/>
      <protection/>
    </xf>
    <xf numFmtId="0" fontId="2" fillId="0" borderId="11" xfId="53" applyFont="1" applyBorder="1" applyAlignment="1">
      <alignment horizontal="right"/>
      <protection/>
    </xf>
    <xf numFmtId="2" fontId="2" fillId="34" borderId="10" xfId="44" applyNumberFormat="1" applyFont="1" applyFill="1" applyBorder="1" applyAlignment="1">
      <alignment horizontal="right" vertical="center"/>
    </xf>
    <xf numFmtId="0" fontId="2" fillId="34" borderId="10" xfId="53" applyFont="1" applyFill="1" applyBorder="1" applyAlignment="1">
      <alignment horizontal="right" vertical="center"/>
      <protection/>
    </xf>
    <xf numFmtId="2" fontId="2" fillId="34" borderId="10" xfId="53" applyNumberFormat="1" applyFont="1" applyFill="1" applyBorder="1" applyAlignment="1">
      <alignment horizontal="right"/>
      <protection/>
    </xf>
    <xf numFmtId="0" fontId="2" fillId="34" borderId="10" xfId="53" applyFont="1" applyFill="1" applyBorder="1" applyAlignment="1">
      <alignment horizontal="right"/>
      <protection/>
    </xf>
    <xf numFmtId="164" fontId="2" fillId="34" borderId="10" xfId="44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horizontal="right"/>
    </xf>
    <xf numFmtId="0" fontId="2" fillId="34" borderId="10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/>
    </xf>
    <xf numFmtId="0" fontId="2" fillId="34" borderId="10" xfId="53" applyFont="1" applyFill="1" applyBorder="1" applyAlignment="1">
      <alignment vertical="center"/>
      <protection/>
    </xf>
    <xf numFmtId="0" fontId="2" fillId="34" borderId="10" xfId="53" applyFont="1" applyFill="1" applyBorder="1" applyAlignment="1">
      <alignment horizontal="center" vertical="center"/>
      <protection/>
    </xf>
    <xf numFmtId="0" fontId="2" fillId="34" borderId="11" xfId="53" applyFont="1" applyFill="1" applyBorder="1" applyAlignment="1">
      <alignment horizontal="center" vertical="center"/>
      <protection/>
    </xf>
    <xf numFmtId="2" fontId="2" fillId="34" borderId="11" xfId="44" applyNumberFormat="1" applyFont="1" applyFill="1" applyBorder="1" applyAlignment="1">
      <alignment horizontal="right" vertical="center"/>
    </xf>
    <xf numFmtId="0" fontId="2" fillId="34" borderId="11" xfId="53" applyFont="1" applyFill="1" applyBorder="1" applyAlignment="1">
      <alignment horizontal="right"/>
      <protection/>
    </xf>
    <xf numFmtId="0" fontId="2" fillId="34" borderId="10" xfId="54" applyFont="1" applyFill="1" applyBorder="1" applyAlignment="1">
      <alignment horizontal="center" vertical="center"/>
      <protection/>
    </xf>
    <xf numFmtId="0" fontId="2" fillId="34" borderId="12" xfId="53" applyFont="1" applyFill="1" applyBorder="1" applyAlignment="1">
      <alignment horizontal="center" vertical="center"/>
      <protection/>
    </xf>
    <xf numFmtId="1" fontId="2" fillId="34" borderId="10" xfId="53" applyNumberFormat="1" applyFont="1" applyFill="1" applyBorder="1" applyAlignment="1">
      <alignment horizontal="right" vertical="center"/>
      <protection/>
    </xf>
    <xf numFmtId="1" fontId="2" fillId="0" borderId="10" xfId="53" applyNumberFormat="1" applyFont="1" applyBorder="1" applyAlignment="1">
      <alignment horizontal="right" vertical="center"/>
      <protection/>
    </xf>
    <xf numFmtId="1" fontId="2" fillId="35" borderId="10" xfId="53" applyNumberFormat="1" applyFont="1" applyFill="1" applyBorder="1" applyAlignment="1">
      <alignment horizontal="right" vertical="center"/>
      <protection/>
    </xf>
    <xf numFmtId="2" fontId="2" fillId="35" borderId="10" xfId="53" applyNumberFormat="1" applyFont="1" applyFill="1" applyBorder="1" applyAlignment="1">
      <alignment horizontal="right" vertical="center"/>
      <protection/>
    </xf>
    <xf numFmtId="166" fontId="2" fillId="35" borderId="10" xfId="53" applyNumberFormat="1" applyFont="1" applyFill="1" applyBorder="1" applyAlignment="1">
      <alignment horizontal="right" vertical="center"/>
      <protection/>
    </xf>
    <xf numFmtId="1" fontId="42" fillId="19" borderId="10" xfId="0" applyNumberFormat="1" applyFont="1" applyFill="1" applyBorder="1" applyAlignment="1">
      <alignment horizontal="right"/>
    </xf>
    <xf numFmtId="164" fontId="42" fillId="19" borderId="10" xfId="0" applyNumberFormat="1" applyFont="1" applyFill="1" applyBorder="1" applyAlignment="1">
      <alignment horizontal="right"/>
    </xf>
    <xf numFmtId="166" fontId="42" fillId="19" borderId="10" xfId="0" applyNumberFormat="1" applyFont="1" applyFill="1" applyBorder="1" applyAlignment="1">
      <alignment horizontal="right"/>
    </xf>
    <xf numFmtId="1" fontId="2" fillId="19" borderId="10" xfId="53" applyNumberFormat="1" applyFont="1" applyFill="1" applyBorder="1" applyAlignment="1">
      <alignment horizontal="right" vertical="center"/>
      <protection/>
    </xf>
    <xf numFmtId="164" fontId="2" fillId="19" borderId="10" xfId="53" applyNumberFormat="1" applyFont="1" applyFill="1" applyBorder="1" applyAlignment="1">
      <alignment horizontal="right" vertical="center"/>
      <protection/>
    </xf>
    <xf numFmtId="164" fontId="2" fillId="19" borderId="10" xfId="53" applyNumberFormat="1" applyFont="1" applyFill="1" applyBorder="1" applyAlignment="1">
      <alignment horizontal="right"/>
      <protection/>
    </xf>
    <xf numFmtId="164" fontId="2" fillId="35" borderId="10" xfId="53" applyNumberFormat="1" applyFont="1" applyFill="1" applyBorder="1" applyAlignment="1">
      <alignment horizontal="right" vertical="center"/>
      <protection/>
    </xf>
    <xf numFmtId="167" fontId="2" fillId="35" borderId="10" xfId="53" applyNumberFormat="1" applyFont="1" applyFill="1" applyBorder="1" applyAlignment="1">
      <alignment horizontal="right" vertical="center"/>
      <protection/>
    </xf>
    <xf numFmtId="167" fontId="2" fillId="34" borderId="10" xfId="53" applyNumberFormat="1" applyFont="1" applyFill="1" applyBorder="1" applyAlignment="1">
      <alignment horizontal="right" vertical="center"/>
      <protection/>
    </xf>
    <xf numFmtId="167" fontId="2" fillId="19" borderId="10" xfId="53" applyNumberFormat="1" applyFont="1" applyFill="1" applyBorder="1" applyAlignment="1">
      <alignment horizontal="right" vertical="center"/>
      <protection/>
    </xf>
    <xf numFmtId="167" fontId="2" fillId="34" borderId="10" xfId="53" applyNumberFormat="1" applyFont="1" applyFill="1" applyBorder="1" applyAlignment="1">
      <alignment horizontal="right"/>
      <protection/>
    </xf>
    <xf numFmtId="167" fontId="2" fillId="0" borderId="10" xfId="53" applyNumberFormat="1" applyFont="1" applyBorder="1" applyAlignment="1">
      <alignment horizontal="right"/>
      <protection/>
    </xf>
    <xf numFmtId="167" fontId="2" fillId="19" borderId="10" xfId="53" applyNumberFormat="1" applyFont="1" applyFill="1" applyBorder="1" applyAlignment="1">
      <alignment horizontal="right"/>
      <protection/>
    </xf>
    <xf numFmtId="1" fontId="2" fillId="34" borderId="10" xfId="53" applyNumberFormat="1" applyFont="1" applyFill="1" applyBorder="1" applyAlignment="1">
      <alignment horizontal="right"/>
      <protection/>
    </xf>
    <xf numFmtId="1" fontId="2" fillId="0" borderId="10" xfId="53" applyNumberFormat="1" applyFont="1" applyBorder="1" applyAlignment="1">
      <alignment horizontal="right"/>
      <protection/>
    </xf>
    <xf numFmtId="1" fontId="2" fillId="19" borderId="10" xfId="53" applyNumberFormat="1" applyFont="1" applyFill="1" applyBorder="1" applyAlignment="1">
      <alignment horizontal="right"/>
      <protection/>
    </xf>
    <xf numFmtId="166" fontId="2" fillId="34" borderId="10" xfId="53" applyNumberFormat="1" applyFont="1" applyFill="1" applyBorder="1" applyAlignment="1">
      <alignment horizontal="right" vertical="center"/>
      <protection/>
    </xf>
    <xf numFmtId="166" fontId="2" fillId="34" borderId="10" xfId="53" applyNumberFormat="1" applyFont="1" applyFill="1" applyBorder="1" applyAlignment="1">
      <alignment horizontal="right"/>
      <protection/>
    </xf>
    <xf numFmtId="166" fontId="2" fillId="0" borderId="10" xfId="53" applyNumberFormat="1" applyFont="1" applyBorder="1" applyAlignment="1">
      <alignment horizontal="right"/>
      <protection/>
    </xf>
    <xf numFmtId="2" fontId="2" fillId="19" borderId="10" xfId="53" applyNumberFormat="1" applyFont="1" applyFill="1" applyBorder="1" applyAlignment="1">
      <alignment horizontal="right"/>
      <protection/>
    </xf>
    <xf numFmtId="166" fontId="2" fillId="19" borderId="10" xfId="53" applyNumberFormat="1" applyFont="1" applyFill="1" applyBorder="1" applyAlignment="1">
      <alignment horizontal="right"/>
      <protection/>
    </xf>
    <xf numFmtId="2" fontId="2" fillId="19" borderId="10" xfId="53" applyNumberFormat="1" applyFont="1" applyFill="1" applyBorder="1" applyAlignment="1">
      <alignment horizontal="right" vertical="center"/>
      <protection/>
    </xf>
    <xf numFmtId="166" fontId="2" fillId="19" borderId="10" xfId="53" applyNumberFormat="1" applyFont="1" applyFill="1" applyBorder="1" applyAlignment="1">
      <alignment horizontal="right" vertical="center"/>
      <protection/>
    </xf>
    <xf numFmtId="1" fontId="2" fillId="34" borderId="12" xfId="53" applyNumberFormat="1" applyFont="1" applyFill="1" applyBorder="1" applyAlignment="1">
      <alignment horizontal="right" vertical="center"/>
      <protection/>
    </xf>
    <xf numFmtId="1" fontId="2" fillId="34" borderId="12" xfId="53" applyNumberFormat="1" applyFont="1" applyFill="1" applyBorder="1" applyAlignment="1">
      <alignment horizontal="right"/>
      <protection/>
    </xf>
    <xf numFmtId="1" fontId="2" fillId="0" borderId="12" xfId="53" applyNumberFormat="1" applyFont="1" applyBorder="1" applyAlignment="1">
      <alignment horizontal="right"/>
      <protection/>
    </xf>
    <xf numFmtId="166" fontId="2" fillId="34" borderId="11" xfId="53" applyNumberFormat="1" applyFont="1" applyFill="1" applyBorder="1" applyAlignment="1">
      <alignment horizontal="right"/>
      <protection/>
    </xf>
    <xf numFmtId="166" fontId="2" fillId="0" borderId="11" xfId="53" applyNumberFormat="1" applyFont="1" applyBorder="1" applyAlignment="1">
      <alignment horizontal="right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2" fontId="4" fillId="0" borderId="10" xfId="53" applyNumberFormat="1" applyFont="1" applyBorder="1" applyAlignment="1">
      <alignment horizontal="right" vertical="center"/>
      <protection/>
    </xf>
    <xf numFmtId="2" fontId="4" fillId="34" borderId="10" xfId="53" applyNumberFormat="1" applyFont="1" applyFill="1" applyBorder="1" applyAlignment="1">
      <alignment horizontal="right" vertical="center"/>
      <protection/>
    </xf>
    <xf numFmtId="2" fontId="4" fillId="35" borderId="10" xfId="53" applyNumberFormat="1" applyFont="1" applyFill="1" applyBorder="1" applyAlignment="1">
      <alignment horizontal="right" vertical="center"/>
      <protection/>
    </xf>
    <xf numFmtId="164" fontId="4" fillId="19" borderId="10" xfId="53" applyNumberFormat="1" applyFont="1" applyFill="1" applyBorder="1" applyAlignment="1">
      <alignment horizontal="right" vertical="center"/>
      <protection/>
    </xf>
    <xf numFmtId="164" fontId="43" fillId="19" borderId="10" xfId="0" applyNumberFormat="1" applyFont="1" applyFill="1" applyBorder="1" applyAlignment="1">
      <alignment horizontal="right"/>
    </xf>
    <xf numFmtId="0" fontId="4" fillId="34" borderId="10" xfId="53" applyFont="1" applyFill="1" applyBorder="1" applyAlignment="1">
      <alignment horizontal="center" vertical="center" wrapText="1"/>
      <protection/>
    </xf>
    <xf numFmtId="164" fontId="4" fillId="35" borderId="10" xfId="53" applyNumberFormat="1" applyFont="1" applyFill="1" applyBorder="1" applyAlignment="1">
      <alignment horizontal="right" vertical="center"/>
      <protection/>
    </xf>
    <xf numFmtId="164" fontId="4" fillId="19" borderId="10" xfId="53" applyNumberFormat="1" applyFont="1" applyFill="1" applyBorder="1" applyAlignment="1">
      <alignment horizontal="right"/>
      <protection/>
    </xf>
    <xf numFmtId="164" fontId="4" fillId="34" borderId="10" xfId="53" applyNumberFormat="1" applyFont="1" applyFill="1" applyBorder="1" applyAlignment="1">
      <alignment horizontal="right" vertical="center"/>
      <protection/>
    </xf>
    <xf numFmtId="164" fontId="4" fillId="0" borderId="10" xfId="53" applyNumberFormat="1" applyFont="1" applyBorder="1" applyAlignment="1">
      <alignment horizontal="right" vertical="center"/>
      <protection/>
    </xf>
    <xf numFmtId="2" fontId="4" fillId="19" borderId="10" xfId="53" applyNumberFormat="1" applyFont="1" applyFill="1" applyBorder="1" applyAlignment="1">
      <alignment horizontal="right" vertical="center"/>
      <protection/>
    </xf>
    <xf numFmtId="2" fontId="4" fillId="19" borderId="10" xfId="53" applyNumberFormat="1" applyFont="1" applyFill="1" applyBorder="1" applyAlignment="1">
      <alignment horizontal="right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35" borderId="13" xfId="53" applyFont="1" applyFill="1" applyBorder="1" applyAlignment="1">
      <alignment horizontal="center" vertical="center" wrapText="1"/>
      <protection/>
    </xf>
    <xf numFmtId="0" fontId="2" fillId="19" borderId="13" xfId="53" applyFont="1" applyFill="1" applyBorder="1" applyAlignment="1">
      <alignment horizontal="center" vertical="center" wrapText="1"/>
      <protection/>
    </xf>
    <xf numFmtId="0" fontId="42" fillId="35" borderId="14" xfId="0" applyFont="1" applyFill="1" applyBorder="1" applyAlignment="1">
      <alignment/>
    </xf>
    <xf numFmtId="0" fontId="42" fillId="0" borderId="14" xfId="0" applyFont="1" applyBorder="1" applyAlignment="1">
      <alignment/>
    </xf>
    <xf numFmtId="0" fontId="42" fillId="19" borderId="14" xfId="0" applyFont="1" applyFill="1" applyBorder="1" applyAlignment="1">
      <alignment/>
    </xf>
    <xf numFmtId="0" fontId="42" fillId="19" borderId="15" xfId="0" applyFont="1" applyFill="1" applyBorder="1" applyAlignment="1">
      <alignment/>
    </xf>
    <xf numFmtId="0" fontId="4" fillId="34" borderId="10" xfId="53" applyFont="1" applyFill="1" applyBorder="1" applyAlignment="1">
      <alignment horizontal="left" vertical="center" wrapText="1"/>
      <protection/>
    </xf>
    <xf numFmtId="0" fontId="4" fillId="34" borderId="10" xfId="53" applyFont="1" applyFill="1" applyBorder="1" applyAlignment="1">
      <alignment horizontal="center" vertical="center"/>
      <protection/>
    </xf>
    <xf numFmtId="165" fontId="2" fillId="35" borderId="10" xfId="53" applyNumberFormat="1" applyFont="1" applyFill="1" applyBorder="1" applyAlignment="1">
      <alignment horizontal="right" vertical="center"/>
      <protection/>
    </xf>
    <xf numFmtId="165" fontId="2" fillId="19" borderId="10" xfId="53" applyNumberFormat="1" applyFont="1" applyFill="1" applyBorder="1" applyAlignment="1">
      <alignment horizontal="right"/>
      <protection/>
    </xf>
    <xf numFmtId="0" fontId="6" fillId="0" borderId="16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43" fillId="0" borderId="18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7" fillId="0" borderId="18" xfId="53" applyFont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" fillId="34" borderId="11" xfId="53" applyFont="1" applyFill="1" applyBorder="1" applyAlignment="1">
      <alignment horizontal="left" vertical="center" wrapText="1"/>
      <protection/>
    </xf>
    <xf numFmtId="0" fontId="2" fillId="34" borderId="12" xfId="53" applyFont="1" applyFill="1" applyBorder="1" applyAlignment="1">
      <alignment horizontal="left" vertical="center" wrapText="1"/>
      <protection/>
    </xf>
    <xf numFmtId="0" fontId="2" fillId="34" borderId="11" xfId="53" applyFont="1" applyFill="1" applyBorder="1" applyAlignment="1">
      <alignment horizontal="center" vertical="center"/>
      <protection/>
    </xf>
    <xf numFmtId="0" fontId="2" fillId="34" borderId="12" xfId="53" applyFont="1" applyFill="1" applyBorder="1" applyAlignment="1">
      <alignment horizontal="center" vertical="center"/>
      <protection/>
    </xf>
    <xf numFmtId="0" fontId="2" fillId="34" borderId="11" xfId="53" applyFont="1" applyFill="1" applyBorder="1" applyAlignment="1">
      <alignment horizontal="left" vertical="top" wrapText="1"/>
      <protection/>
    </xf>
    <xf numFmtId="0" fontId="2" fillId="34" borderId="12" xfId="53" applyFont="1" applyFill="1" applyBorder="1" applyAlignment="1">
      <alignment horizontal="left" vertical="top" wrapText="1"/>
      <protection/>
    </xf>
    <xf numFmtId="0" fontId="2" fillId="34" borderId="11" xfId="54" applyFont="1" applyFill="1" applyBorder="1" applyAlignment="1">
      <alignment horizontal="left" vertical="top" wrapText="1"/>
      <protection/>
    </xf>
    <xf numFmtId="0" fontId="2" fillId="34" borderId="12" xfId="54" applyFont="1" applyFill="1" applyBorder="1" applyAlignment="1">
      <alignment horizontal="left" vertical="top" wrapText="1"/>
      <protection/>
    </xf>
    <xf numFmtId="0" fontId="2" fillId="34" borderId="11" xfId="53" applyFont="1" applyFill="1" applyBorder="1" applyAlignment="1">
      <alignment horizontal="left" vertical="center"/>
      <protection/>
    </xf>
    <xf numFmtId="0" fontId="2" fillId="34" borderId="12" xfId="53" applyFont="1" applyFill="1" applyBorder="1" applyAlignment="1">
      <alignment horizontal="left" vertical="center"/>
      <protection/>
    </xf>
    <xf numFmtId="0" fontId="2" fillId="34" borderId="11" xfId="54" applyFont="1" applyFill="1" applyBorder="1" applyAlignment="1">
      <alignment horizontal="left" vertical="center" wrapText="1"/>
      <protection/>
    </xf>
    <xf numFmtId="0" fontId="2" fillId="34" borderId="12" xfId="54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zoomScale="70" zoomScaleNormal="70" zoomScalePageLayoutView="0" workbookViewId="0" topLeftCell="A1">
      <selection activeCell="T12" sqref="T12"/>
    </sheetView>
  </sheetViews>
  <sheetFormatPr defaultColWidth="8.796875" defaultRowHeight="14.25"/>
  <cols>
    <col min="1" max="1" width="4.09765625" style="0" customWidth="1"/>
    <col min="2" max="2" width="27.19921875" style="0" customWidth="1"/>
    <col min="3" max="3" width="5" style="0" customWidth="1"/>
    <col min="4" max="4" width="6.69921875" style="0" customWidth="1"/>
    <col min="5" max="5" width="7.5" style="0" customWidth="1"/>
    <col min="6" max="6" width="5.19921875" style="0" bestFit="1" customWidth="1"/>
    <col min="7" max="7" width="8.5" style="0" customWidth="1"/>
    <col min="8" max="8" width="6.59765625" style="0" bestFit="1" customWidth="1"/>
    <col min="9" max="9" width="6.19921875" style="0" bestFit="1" customWidth="1"/>
    <col min="10" max="10" width="5.3984375" style="0" bestFit="1" customWidth="1"/>
    <col min="12" max="12" width="9.19921875" style="0" customWidth="1"/>
    <col min="13" max="13" width="5.8984375" style="0" customWidth="1"/>
    <col min="14" max="14" width="6.59765625" style="0" customWidth="1"/>
    <col min="15" max="15" width="8.69921875" style="0" customWidth="1"/>
    <col min="16" max="16" width="9.3984375" style="0" customWidth="1"/>
    <col min="17" max="17" width="8.59765625" style="0" customWidth="1"/>
    <col min="18" max="18" width="7.8984375" style="0" customWidth="1"/>
    <col min="19" max="19" width="7.5" style="0" customWidth="1"/>
    <col min="20" max="20" width="7.3984375" style="0" customWidth="1"/>
    <col min="21" max="21" width="9.69921875" style="0" customWidth="1"/>
  </cols>
  <sheetData>
    <row r="1" spans="1:22" ht="20.25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8.75">
      <c r="A2" s="91" t="s">
        <v>0</v>
      </c>
      <c r="B2" s="91" t="s">
        <v>1</v>
      </c>
      <c r="C2" s="91" t="s">
        <v>2</v>
      </c>
      <c r="D2" s="95" t="s">
        <v>3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45">
      <c r="A3" s="92"/>
      <c r="B3" s="92"/>
      <c r="C3" s="92"/>
      <c r="D3" s="79" t="s">
        <v>41</v>
      </c>
      <c r="E3" s="79" t="s">
        <v>42</v>
      </c>
      <c r="F3" s="79" t="s">
        <v>43</v>
      </c>
      <c r="G3" s="80" t="s">
        <v>4</v>
      </c>
      <c r="H3" s="79" t="s">
        <v>44</v>
      </c>
      <c r="I3" s="79" t="s">
        <v>45</v>
      </c>
      <c r="J3" s="79" t="s">
        <v>46</v>
      </c>
      <c r="K3" s="80" t="s">
        <v>5</v>
      </c>
      <c r="L3" s="81" t="s">
        <v>6</v>
      </c>
      <c r="M3" s="79" t="s">
        <v>47</v>
      </c>
      <c r="N3" s="79" t="s">
        <v>48</v>
      </c>
      <c r="O3" s="79" t="s">
        <v>49</v>
      </c>
      <c r="P3" s="80" t="s">
        <v>7</v>
      </c>
      <c r="Q3" s="81" t="s">
        <v>8</v>
      </c>
      <c r="R3" s="79" t="s">
        <v>50</v>
      </c>
      <c r="S3" s="79" t="s">
        <v>51</v>
      </c>
      <c r="T3" s="79" t="s">
        <v>52</v>
      </c>
      <c r="U3" s="80" t="s">
        <v>9</v>
      </c>
      <c r="V3" s="81" t="s">
        <v>10</v>
      </c>
    </row>
    <row r="4" spans="1:22" ht="15">
      <c r="A4" s="93" t="s">
        <v>60</v>
      </c>
      <c r="B4" s="94"/>
      <c r="C4" s="94"/>
      <c r="D4" s="94"/>
      <c r="E4" s="94"/>
      <c r="F4" s="94"/>
      <c r="G4" s="82"/>
      <c r="H4" s="83"/>
      <c r="I4" s="83"/>
      <c r="J4" s="83"/>
      <c r="K4" s="82"/>
      <c r="L4" s="84"/>
      <c r="M4" s="83"/>
      <c r="N4" s="83"/>
      <c r="O4" s="83"/>
      <c r="P4" s="82"/>
      <c r="Q4" s="84"/>
      <c r="R4" s="83"/>
      <c r="S4" s="83"/>
      <c r="T4" s="83"/>
      <c r="U4" s="82"/>
      <c r="V4" s="85"/>
    </row>
    <row r="5" spans="1:22" ht="15">
      <c r="A5" s="102">
        <v>1</v>
      </c>
      <c r="B5" s="104" t="s">
        <v>21</v>
      </c>
      <c r="C5" s="3" t="s">
        <v>11</v>
      </c>
      <c r="D5" s="9"/>
      <c r="E5" s="9"/>
      <c r="F5" s="17">
        <v>1</v>
      </c>
      <c r="G5" s="34">
        <f>SUM(D5:F5)</f>
        <v>1</v>
      </c>
      <c r="H5" s="32"/>
      <c r="I5" s="32">
        <v>1</v>
      </c>
      <c r="J5" s="32"/>
      <c r="K5" s="34">
        <f>SUM(H5:J5)</f>
        <v>1</v>
      </c>
      <c r="L5" s="40">
        <f>G5+K5</f>
        <v>2</v>
      </c>
      <c r="M5" s="32"/>
      <c r="N5" s="32"/>
      <c r="O5" s="33"/>
      <c r="P5" s="34"/>
      <c r="Q5" s="37">
        <f>L5+P5</f>
        <v>2</v>
      </c>
      <c r="R5" s="33"/>
      <c r="S5" s="33"/>
      <c r="T5" s="33"/>
      <c r="U5" s="34"/>
      <c r="V5" s="37">
        <f aca="true" t="shared" si="0" ref="V5:V12">Q5+U5</f>
        <v>2</v>
      </c>
    </row>
    <row r="6" spans="1:22" ht="15">
      <c r="A6" s="103"/>
      <c r="B6" s="105"/>
      <c r="C6" s="3" t="s">
        <v>12</v>
      </c>
      <c r="D6" s="10"/>
      <c r="E6" s="10"/>
      <c r="F6" s="11">
        <v>12.2</v>
      </c>
      <c r="G6" s="35">
        <f>SUM(D6:F6)</f>
        <v>12.2</v>
      </c>
      <c r="H6" s="11"/>
      <c r="I6" s="20">
        <v>86.44</v>
      </c>
      <c r="J6" s="11"/>
      <c r="K6" s="35">
        <f>SUM(H6:J6)</f>
        <v>86.44</v>
      </c>
      <c r="L6" s="41">
        <f>G6+K6</f>
        <v>98.64</v>
      </c>
      <c r="M6" s="11"/>
      <c r="N6" s="17"/>
      <c r="O6" s="9"/>
      <c r="P6" s="35"/>
      <c r="Q6" s="38">
        <f>L6+P6</f>
        <v>98.64</v>
      </c>
      <c r="R6" s="9"/>
      <c r="S6" s="9"/>
      <c r="T6" s="9"/>
      <c r="U6" s="34"/>
      <c r="V6" s="38">
        <f t="shared" si="0"/>
        <v>98.64</v>
      </c>
    </row>
    <row r="7" spans="1:22" ht="15">
      <c r="A7" s="102">
        <v>2</v>
      </c>
      <c r="B7" s="100" t="s">
        <v>53</v>
      </c>
      <c r="C7" s="3" t="s">
        <v>35</v>
      </c>
      <c r="D7" s="11"/>
      <c r="E7" s="10"/>
      <c r="F7" s="11"/>
      <c r="G7" s="35"/>
      <c r="H7" s="11"/>
      <c r="I7" s="20"/>
      <c r="J7" s="11"/>
      <c r="K7" s="35"/>
      <c r="L7" s="41"/>
      <c r="M7" s="11"/>
      <c r="N7" s="17"/>
      <c r="O7" s="9">
        <v>4</v>
      </c>
      <c r="P7" s="36">
        <f>SUM(M7:O7)</f>
        <v>4</v>
      </c>
      <c r="Q7" s="39">
        <f>L7+P7</f>
        <v>4</v>
      </c>
      <c r="R7" s="9"/>
      <c r="S7" s="9"/>
      <c r="T7" s="9"/>
      <c r="U7" s="34"/>
      <c r="V7" s="38">
        <f t="shared" si="0"/>
        <v>4</v>
      </c>
    </row>
    <row r="8" spans="1:22" ht="15">
      <c r="A8" s="103"/>
      <c r="B8" s="101"/>
      <c r="C8" s="3" t="s">
        <v>12</v>
      </c>
      <c r="D8" s="11"/>
      <c r="E8" s="10"/>
      <c r="F8" s="11"/>
      <c r="G8" s="35"/>
      <c r="H8" s="11"/>
      <c r="I8" s="20"/>
      <c r="J8" s="11"/>
      <c r="K8" s="35"/>
      <c r="L8" s="41"/>
      <c r="M8" s="11"/>
      <c r="N8" s="17"/>
      <c r="O8" s="9">
        <v>130.56</v>
      </c>
      <c r="P8" s="35">
        <f>SUM(M8:O8)</f>
        <v>130.56</v>
      </c>
      <c r="Q8" s="38">
        <f>L8+P8</f>
        <v>130.56</v>
      </c>
      <c r="R8" s="9"/>
      <c r="S8" s="9"/>
      <c r="T8" s="9"/>
      <c r="U8" s="34"/>
      <c r="V8" s="38">
        <f t="shared" si="0"/>
        <v>130.56</v>
      </c>
    </row>
    <row r="9" spans="1:22" ht="15">
      <c r="A9" s="98">
        <v>3</v>
      </c>
      <c r="B9" s="100" t="s">
        <v>20</v>
      </c>
      <c r="C9" s="22" t="s">
        <v>11</v>
      </c>
      <c r="D9" s="12"/>
      <c r="E9" s="12"/>
      <c r="F9" s="21"/>
      <c r="G9" s="35"/>
      <c r="H9" s="21"/>
      <c r="I9" s="21"/>
      <c r="J9" s="21"/>
      <c r="K9" s="35"/>
      <c r="L9" s="41"/>
      <c r="M9" s="21"/>
      <c r="N9" s="21"/>
      <c r="O9" s="12"/>
      <c r="P9" s="35"/>
      <c r="Q9" s="38"/>
      <c r="R9" s="12">
        <v>2</v>
      </c>
      <c r="S9" s="12"/>
      <c r="T9" s="12"/>
      <c r="U9" s="34">
        <f>SUM(R9:T9)</f>
        <v>2</v>
      </c>
      <c r="V9" s="38">
        <f t="shared" si="0"/>
        <v>2</v>
      </c>
    </row>
    <row r="10" spans="1:22" ht="15">
      <c r="A10" s="99"/>
      <c r="B10" s="101"/>
      <c r="C10" s="22" t="s">
        <v>12</v>
      </c>
      <c r="D10" s="12"/>
      <c r="E10" s="12"/>
      <c r="F10" s="21"/>
      <c r="G10" s="35"/>
      <c r="H10" s="21"/>
      <c r="I10" s="21"/>
      <c r="J10" s="21"/>
      <c r="K10" s="35"/>
      <c r="L10" s="41"/>
      <c r="M10" s="21"/>
      <c r="N10" s="21"/>
      <c r="O10" s="12"/>
      <c r="P10" s="35"/>
      <c r="Q10" s="38"/>
      <c r="R10" s="12">
        <v>12.54</v>
      </c>
      <c r="S10" s="12"/>
      <c r="T10" s="12"/>
      <c r="U10" s="35">
        <f>SUM(R10:T10)</f>
        <v>12.54</v>
      </c>
      <c r="V10" s="38">
        <f t="shared" si="0"/>
        <v>12.54</v>
      </c>
    </row>
    <row r="11" spans="1:22" ht="15">
      <c r="A11" s="7">
        <v>4</v>
      </c>
      <c r="B11" s="6" t="s">
        <v>30</v>
      </c>
      <c r="C11" s="7" t="s">
        <v>12</v>
      </c>
      <c r="D11" s="12"/>
      <c r="E11" s="12"/>
      <c r="F11" s="21"/>
      <c r="G11" s="35"/>
      <c r="H11" s="21"/>
      <c r="I11" s="21">
        <v>121.9</v>
      </c>
      <c r="J11" s="21">
        <v>38.09</v>
      </c>
      <c r="K11" s="35">
        <f>SUM(H11:J11)</f>
        <v>159.99</v>
      </c>
      <c r="L11" s="41">
        <f>G11+K11</f>
        <v>159.99</v>
      </c>
      <c r="M11" s="21"/>
      <c r="N11" s="21">
        <v>16.95</v>
      </c>
      <c r="O11" s="12"/>
      <c r="P11" s="35">
        <f>SUM(M11:O11)</f>
        <v>16.95</v>
      </c>
      <c r="Q11" s="38">
        <f>L11+P11</f>
        <v>176.94</v>
      </c>
      <c r="R11" s="12"/>
      <c r="S11" s="12"/>
      <c r="T11" s="12"/>
      <c r="U11" s="34"/>
      <c r="V11" s="38">
        <f t="shared" si="0"/>
        <v>176.94</v>
      </c>
    </row>
    <row r="12" spans="1:22" ht="15">
      <c r="A12" s="6"/>
      <c r="B12" s="65" t="s">
        <v>13</v>
      </c>
      <c r="C12" s="66" t="s">
        <v>12</v>
      </c>
      <c r="D12" s="67"/>
      <c r="E12" s="67"/>
      <c r="F12" s="68">
        <f>F6+F8+F10+F11</f>
        <v>12.2</v>
      </c>
      <c r="G12" s="69">
        <f>SUM(D12:F12)</f>
        <v>12.2</v>
      </c>
      <c r="H12" s="68"/>
      <c r="I12" s="68">
        <f>I6+I8+I10+I11</f>
        <v>208.34</v>
      </c>
      <c r="J12" s="68">
        <f>J6+J8+J10+J11</f>
        <v>38.09</v>
      </c>
      <c r="K12" s="69">
        <f>SUM(H12:J12)</f>
        <v>246.43</v>
      </c>
      <c r="L12" s="70">
        <f>G12+K12</f>
        <v>258.63</v>
      </c>
      <c r="M12" s="68"/>
      <c r="N12" s="68">
        <f>N6+N8+N10+N11</f>
        <v>16.95</v>
      </c>
      <c r="O12" s="68">
        <f>O6+O8+O10+O11</f>
        <v>130.56</v>
      </c>
      <c r="P12" s="69">
        <f>SUM(M12:O12)</f>
        <v>147.51</v>
      </c>
      <c r="Q12" s="71">
        <f>L12+P12</f>
        <v>406.14</v>
      </c>
      <c r="R12" s="67">
        <f>R6+R8+R10+R11</f>
        <v>12.54</v>
      </c>
      <c r="S12" s="67"/>
      <c r="T12" s="67"/>
      <c r="U12" s="69">
        <f>SUM(R12:T12)</f>
        <v>12.54</v>
      </c>
      <c r="V12" s="71">
        <f t="shared" si="0"/>
        <v>418.68</v>
      </c>
    </row>
    <row r="13" spans="1:2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</sheetData>
  <sheetProtection/>
  <mergeCells count="12">
    <mergeCell ref="A5:A6"/>
    <mergeCell ref="B5:B6"/>
    <mergeCell ref="A1:V1"/>
    <mergeCell ref="A2:A3"/>
    <mergeCell ref="B2:B3"/>
    <mergeCell ref="A4:F4"/>
    <mergeCell ref="D2:V2"/>
    <mergeCell ref="A9:A10"/>
    <mergeCell ref="B9:B10"/>
    <mergeCell ref="A7:A8"/>
    <mergeCell ref="B7:B8"/>
    <mergeCell ref="C2:C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="70" zoomScaleNormal="70" zoomScalePageLayoutView="0" workbookViewId="0" topLeftCell="A1">
      <selection activeCell="B9" sqref="B9:B10"/>
    </sheetView>
  </sheetViews>
  <sheetFormatPr defaultColWidth="8.796875" defaultRowHeight="14.25"/>
  <cols>
    <col min="1" max="1" width="3.5" style="0" customWidth="1"/>
    <col min="2" max="2" width="26.19921875" style="0" customWidth="1"/>
    <col min="3" max="3" width="4.898437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8" max="8" width="6.59765625" style="0" bestFit="1" customWidth="1"/>
    <col min="9" max="10" width="5.3984375" style="0" bestFit="1" customWidth="1"/>
    <col min="12" max="12" width="9.398437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09765625" style="0" customWidth="1"/>
    <col min="18" max="18" width="7.59765625" style="0" bestFit="1" customWidth="1"/>
    <col min="19" max="19" width="7.09765625" style="0" bestFit="1" customWidth="1"/>
    <col min="20" max="20" width="7.5" style="0" bestFit="1" customWidth="1"/>
    <col min="21" max="21" width="9" style="0" customWidth="1"/>
  </cols>
  <sheetData>
    <row r="1" spans="1:22" ht="20.25">
      <c r="A1" s="90" t="s">
        <v>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8.75">
      <c r="A2" s="91" t="s">
        <v>0</v>
      </c>
      <c r="B2" s="91" t="s">
        <v>1</v>
      </c>
      <c r="C2" s="91" t="s">
        <v>2</v>
      </c>
      <c r="D2" s="95" t="s">
        <v>3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45">
      <c r="A3" s="92"/>
      <c r="B3" s="92"/>
      <c r="C3" s="92"/>
      <c r="D3" s="79" t="s">
        <v>41</v>
      </c>
      <c r="E3" s="79" t="s">
        <v>42</v>
      </c>
      <c r="F3" s="79" t="s">
        <v>43</v>
      </c>
      <c r="G3" s="80" t="s">
        <v>4</v>
      </c>
      <c r="H3" s="79" t="s">
        <v>44</v>
      </c>
      <c r="I3" s="79" t="s">
        <v>45</v>
      </c>
      <c r="J3" s="79" t="s">
        <v>46</v>
      </c>
      <c r="K3" s="80" t="s">
        <v>5</v>
      </c>
      <c r="L3" s="81" t="s">
        <v>6</v>
      </c>
      <c r="M3" s="79" t="s">
        <v>47</v>
      </c>
      <c r="N3" s="79" t="s">
        <v>48</v>
      </c>
      <c r="O3" s="79" t="s">
        <v>49</v>
      </c>
      <c r="P3" s="80" t="s">
        <v>7</v>
      </c>
      <c r="Q3" s="81" t="s">
        <v>8</v>
      </c>
      <c r="R3" s="79" t="s">
        <v>50</v>
      </c>
      <c r="S3" s="79" t="s">
        <v>51</v>
      </c>
      <c r="T3" s="79" t="s">
        <v>52</v>
      </c>
      <c r="U3" s="80" t="s">
        <v>9</v>
      </c>
      <c r="V3" s="81" t="s">
        <v>10</v>
      </c>
    </row>
    <row r="4" spans="1:22" ht="15">
      <c r="A4" s="93" t="s">
        <v>60</v>
      </c>
      <c r="B4" s="94"/>
      <c r="C4" s="94"/>
      <c r="D4" s="94"/>
      <c r="E4" s="94"/>
      <c r="F4" s="94"/>
      <c r="G4" s="82"/>
      <c r="H4" s="83"/>
      <c r="I4" s="83"/>
      <c r="J4" s="83"/>
      <c r="K4" s="82"/>
      <c r="L4" s="84"/>
      <c r="M4" s="83"/>
      <c r="N4" s="83"/>
      <c r="O4" s="83"/>
      <c r="P4" s="82"/>
      <c r="Q4" s="84"/>
      <c r="R4" s="83"/>
      <c r="S4" s="83"/>
      <c r="T4" s="83"/>
      <c r="U4" s="82"/>
      <c r="V4" s="85"/>
    </row>
    <row r="5" spans="1:22" ht="15">
      <c r="A5" s="102">
        <v>1</v>
      </c>
      <c r="B5" s="100" t="s">
        <v>20</v>
      </c>
      <c r="C5" s="22" t="s">
        <v>11</v>
      </c>
      <c r="D5" s="17"/>
      <c r="E5" s="17">
        <v>1</v>
      </c>
      <c r="F5" s="17"/>
      <c r="G5" s="44">
        <f>SUM(D5:F5)</f>
        <v>1</v>
      </c>
      <c r="H5" s="45"/>
      <c r="I5" s="45"/>
      <c r="J5" s="45"/>
      <c r="K5" s="44"/>
      <c r="L5" s="46">
        <f>G5+K5</f>
        <v>1</v>
      </c>
      <c r="M5" s="47"/>
      <c r="N5" s="47"/>
      <c r="O5" s="48"/>
      <c r="P5" s="44"/>
      <c r="Q5" s="49">
        <f>L5+P5</f>
        <v>1</v>
      </c>
      <c r="R5" s="48">
        <v>2</v>
      </c>
      <c r="S5" s="48"/>
      <c r="T5" s="48">
        <v>2</v>
      </c>
      <c r="U5" s="44">
        <f aca="true" t="shared" si="0" ref="U5:U18">SUM(R5:T5)</f>
        <v>4</v>
      </c>
      <c r="V5" s="49">
        <f aca="true" t="shared" si="1" ref="V5:V19">Q5+U5</f>
        <v>5</v>
      </c>
    </row>
    <row r="6" spans="1:22" ht="15">
      <c r="A6" s="103"/>
      <c r="B6" s="101"/>
      <c r="C6" s="22" t="s">
        <v>12</v>
      </c>
      <c r="D6" s="11"/>
      <c r="E6" s="20">
        <v>9.32</v>
      </c>
      <c r="F6" s="11"/>
      <c r="G6" s="43">
        <f>SUM(D6:F6)</f>
        <v>9.32</v>
      </c>
      <c r="H6" s="11"/>
      <c r="I6" s="11"/>
      <c r="J6" s="11"/>
      <c r="K6" s="43"/>
      <c r="L6" s="41">
        <f>G6+K6</f>
        <v>9.32</v>
      </c>
      <c r="M6" s="19"/>
      <c r="N6" s="19"/>
      <c r="O6" s="13"/>
      <c r="P6" s="43"/>
      <c r="Q6" s="42">
        <f>L6+P6</f>
        <v>9.32</v>
      </c>
      <c r="R6" s="13">
        <v>12.54</v>
      </c>
      <c r="S6" s="13"/>
      <c r="T6" s="13">
        <v>12.54</v>
      </c>
      <c r="U6" s="43">
        <f t="shared" si="0"/>
        <v>25.08</v>
      </c>
      <c r="V6" s="42">
        <f t="shared" si="1"/>
        <v>34.4</v>
      </c>
    </row>
    <row r="7" spans="1:22" ht="15">
      <c r="A7" s="102">
        <v>2</v>
      </c>
      <c r="B7" s="100" t="s">
        <v>23</v>
      </c>
      <c r="C7" s="22" t="s">
        <v>11</v>
      </c>
      <c r="D7" s="17"/>
      <c r="E7" s="17">
        <v>1</v>
      </c>
      <c r="F7" s="17"/>
      <c r="G7" s="44">
        <f>SUM(D7:F7)</f>
        <v>1</v>
      </c>
      <c r="H7" s="45"/>
      <c r="I7" s="45"/>
      <c r="J7" s="45"/>
      <c r="K7" s="44"/>
      <c r="L7" s="46">
        <f>G7+K7</f>
        <v>1</v>
      </c>
      <c r="M7" s="47"/>
      <c r="N7" s="47"/>
      <c r="O7" s="48"/>
      <c r="P7" s="44"/>
      <c r="Q7" s="49">
        <f>L7+P7</f>
        <v>1</v>
      </c>
      <c r="R7" s="48"/>
      <c r="S7" s="48"/>
      <c r="T7" s="48"/>
      <c r="U7" s="44"/>
      <c r="V7" s="49">
        <f t="shared" si="1"/>
        <v>1</v>
      </c>
    </row>
    <row r="8" spans="1:22" ht="15">
      <c r="A8" s="103"/>
      <c r="B8" s="101"/>
      <c r="C8" s="22" t="s">
        <v>12</v>
      </c>
      <c r="D8" s="11"/>
      <c r="E8" s="20">
        <v>278.75</v>
      </c>
      <c r="F8" s="11"/>
      <c r="G8" s="43">
        <f>SUM(D8:F8)</f>
        <v>278.75</v>
      </c>
      <c r="H8" s="11"/>
      <c r="I8" s="11"/>
      <c r="J8" s="11"/>
      <c r="K8" s="43"/>
      <c r="L8" s="41">
        <f>G8+K8</f>
        <v>278.75</v>
      </c>
      <c r="M8" s="19"/>
      <c r="N8" s="19"/>
      <c r="O8" s="13"/>
      <c r="P8" s="43"/>
      <c r="Q8" s="42">
        <f>L8+P8</f>
        <v>278.75</v>
      </c>
      <c r="R8" s="13"/>
      <c r="S8" s="13"/>
      <c r="T8" s="13"/>
      <c r="U8" s="43"/>
      <c r="V8" s="42">
        <f t="shared" si="1"/>
        <v>278.75</v>
      </c>
    </row>
    <row r="9" spans="1:22" ht="15">
      <c r="A9" s="98">
        <v>3</v>
      </c>
      <c r="B9" s="106" t="s">
        <v>19</v>
      </c>
      <c r="C9" s="5" t="s">
        <v>35</v>
      </c>
      <c r="D9" s="21"/>
      <c r="E9" s="21"/>
      <c r="F9" s="21"/>
      <c r="G9" s="43"/>
      <c r="H9" s="21"/>
      <c r="I9" s="21"/>
      <c r="J9" s="21"/>
      <c r="K9" s="43"/>
      <c r="L9" s="41"/>
      <c r="M9" s="21"/>
      <c r="N9" s="21"/>
      <c r="O9" s="12"/>
      <c r="P9" s="43"/>
      <c r="Q9" s="42"/>
      <c r="R9" s="12">
        <v>1.25</v>
      </c>
      <c r="S9" s="12"/>
      <c r="T9" s="12"/>
      <c r="U9" s="43">
        <f t="shared" si="0"/>
        <v>1.25</v>
      </c>
      <c r="V9" s="42">
        <f t="shared" si="1"/>
        <v>1.25</v>
      </c>
    </row>
    <row r="10" spans="1:22" ht="15">
      <c r="A10" s="99"/>
      <c r="B10" s="107"/>
      <c r="C10" s="5" t="s">
        <v>12</v>
      </c>
      <c r="D10" s="21"/>
      <c r="E10" s="21"/>
      <c r="F10" s="21"/>
      <c r="G10" s="43"/>
      <c r="H10" s="21"/>
      <c r="I10" s="21"/>
      <c r="J10" s="21"/>
      <c r="K10" s="43"/>
      <c r="L10" s="41"/>
      <c r="M10" s="21"/>
      <c r="N10" s="21"/>
      <c r="O10" s="12"/>
      <c r="P10" s="43"/>
      <c r="Q10" s="42"/>
      <c r="R10" s="12">
        <v>228.82</v>
      </c>
      <c r="S10" s="12"/>
      <c r="T10" s="12"/>
      <c r="U10" s="43">
        <f t="shared" si="0"/>
        <v>228.82</v>
      </c>
      <c r="V10" s="42">
        <f t="shared" si="1"/>
        <v>228.82</v>
      </c>
    </row>
    <row r="11" spans="1:22" ht="15">
      <c r="A11" s="98">
        <v>4</v>
      </c>
      <c r="B11" s="108" t="s">
        <v>32</v>
      </c>
      <c r="C11" s="22" t="s">
        <v>11</v>
      </c>
      <c r="D11" s="21"/>
      <c r="E11" s="21"/>
      <c r="F11" s="21"/>
      <c r="G11" s="43"/>
      <c r="H11" s="21"/>
      <c r="I11" s="21"/>
      <c r="J11" s="21"/>
      <c r="K11" s="43"/>
      <c r="L11" s="41"/>
      <c r="M11" s="21"/>
      <c r="N11" s="21"/>
      <c r="O11" s="12"/>
      <c r="P11" s="43"/>
      <c r="Q11" s="42"/>
      <c r="R11" s="12">
        <v>3</v>
      </c>
      <c r="S11" s="12"/>
      <c r="T11" s="12"/>
      <c r="U11" s="44">
        <f t="shared" si="0"/>
        <v>3</v>
      </c>
      <c r="V11" s="49">
        <f t="shared" si="1"/>
        <v>3</v>
      </c>
    </row>
    <row r="12" spans="1:22" ht="15">
      <c r="A12" s="99"/>
      <c r="B12" s="109"/>
      <c r="C12" s="22" t="s">
        <v>12</v>
      </c>
      <c r="D12" s="21"/>
      <c r="E12" s="21"/>
      <c r="F12" s="21"/>
      <c r="G12" s="43"/>
      <c r="H12" s="21"/>
      <c r="I12" s="21"/>
      <c r="J12" s="21"/>
      <c r="K12" s="43"/>
      <c r="L12" s="41"/>
      <c r="M12" s="21"/>
      <c r="N12" s="21"/>
      <c r="O12" s="12"/>
      <c r="P12" s="43"/>
      <c r="Q12" s="42"/>
      <c r="R12" s="12">
        <v>49.75</v>
      </c>
      <c r="S12" s="12"/>
      <c r="T12" s="12"/>
      <c r="U12" s="43">
        <f t="shared" si="0"/>
        <v>49.75</v>
      </c>
      <c r="V12" s="42">
        <f t="shared" si="1"/>
        <v>49.75</v>
      </c>
    </row>
    <row r="13" spans="1:22" ht="15">
      <c r="A13" s="98">
        <v>5</v>
      </c>
      <c r="B13" s="104" t="s">
        <v>21</v>
      </c>
      <c r="C13" s="3" t="s">
        <v>11</v>
      </c>
      <c r="D13" s="21"/>
      <c r="E13" s="21"/>
      <c r="F13" s="21"/>
      <c r="G13" s="43"/>
      <c r="H13" s="21"/>
      <c r="I13" s="21"/>
      <c r="J13" s="21"/>
      <c r="K13" s="43"/>
      <c r="L13" s="41"/>
      <c r="M13" s="21"/>
      <c r="N13" s="21"/>
      <c r="O13" s="12"/>
      <c r="P13" s="43"/>
      <c r="Q13" s="42"/>
      <c r="R13" s="12"/>
      <c r="S13" s="33">
        <v>2</v>
      </c>
      <c r="T13" s="12"/>
      <c r="U13" s="44">
        <f t="shared" si="0"/>
        <v>2</v>
      </c>
      <c r="V13" s="49">
        <f t="shared" si="1"/>
        <v>2</v>
      </c>
    </row>
    <row r="14" spans="1:22" ht="15">
      <c r="A14" s="99"/>
      <c r="B14" s="105"/>
      <c r="C14" s="3" t="s">
        <v>12</v>
      </c>
      <c r="D14" s="21"/>
      <c r="E14" s="21"/>
      <c r="F14" s="21"/>
      <c r="G14" s="43"/>
      <c r="H14" s="21"/>
      <c r="I14" s="21"/>
      <c r="J14" s="21"/>
      <c r="K14" s="43"/>
      <c r="L14" s="41"/>
      <c r="M14" s="21"/>
      <c r="N14" s="21"/>
      <c r="O14" s="12"/>
      <c r="P14" s="43"/>
      <c r="Q14" s="42"/>
      <c r="R14" s="12"/>
      <c r="S14" s="9">
        <v>153.23</v>
      </c>
      <c r="T14" s="12"/>
      <c r="U14" s="43">
        <f t="shared" si="0"/>
        <v>153.23</v>
      </c>
      <c r="V14" s="42">
        <f t="shared" si="1"/>
        <v>153.23</v>
      </c>
    </row>
    <row r="15" spans="1:22" ht="15">
      <c r="A15" s="98">
        <v>6</v>
      </c>
      <c r="B15" s="100" t="s">
        <v>53</v>
      </c>
      <c r="C15" s="3" t="s">
        <v>35</v>
      </c>
      <c r="D15" s="21"/>
      <c r="E15" s="21"/>
      <c r="F15" s="21"/>
      <c r="G15" s="43"/>
      <c r="H15" s="21"/>
      <c r="I15" s="21"/>
      <c r="J15" s="21"/>
      <c r="K15" s="43"/>
      <c r="L15" s="41"/>
      <c r="M15" s="21"/>
      <c r="N15" s="21"/>
      <c r="O15" s="12"/>
      <c r="P15" s="43"/>
      <c r="Q15" s="42"/>
      <c r="R15" s="12"/>
      <c r="S15" s="9">
        <v>28</v>
      </c>
      <c r="T15" s="12"/>
      <c r="U15" s="44">
        <f t="shared" si="0"/>
        <v>28</v>
      </c>
      <c r="V15" s="49">
        <f t="shared" si="1"/>
        <v>28</v>
      </c>
    </row>
    <row r="16" spans="1:22" ht="15">
      <c r="A16" s="99"/>
      <c r="B16" s="101"/>
      <c r="C16" s="3" t="s">
        <v>12</v>
      </c>
      <c r="D16" s="21"/>
      <c r="E16" s="21"/>
      <c r="F16" s="21"/>
      <c r="G16" s="43"/>
      <c r="H16" s="21"/>
      <c r="I16" s="21"/>
      <c r="J16" s="21"/>
      <c r="K16" s="43"/>
      <c r="L16" s="41"/>
      <c r="M16" s="21"/>
      <c r="N16" s="21"/>
      <c r="O16" s="12"/>
      <c r="P16" s="43"/>
      <c r="Q16" s="42"/>
      <c r="R16" s="12"/>
      <c r="S16" s="9">
        <v>1272.34</v>
      </c>
      <c r="T16" s="12"/>
      <c r="U16" s="43">
        <f t="shared" si="0"/>
        <v>1272.34</v>
      </c>
      <c r="V16" s="42">
        <f t="shared" si="1"/>
        <v>1272.34</v>
      </c>
    </row>
    <row r="17" spans="1:22" ht="18">
      <c r="A17" s="98">
        <v>7</v>
      </c>
      <c r="B17" s="100" t="s">
        <v>70</v>
      </c>
      <c r="C17" s="3" t="s">
        <v>38</v>
      </c>
      <c r="D17" s="21"/>
      <c r="E17" s="21"/>
      <c r="F17" s="21"/>
      <c r="G17" s="43"/>
      <c r="H17" s="21"/>
      <c r="I17" s="21"/>
      <c r="J17" s="21"/>
      <c r="K17" s="43"/>
      <c r="L17" s="41"/>
      <c r="M17" s="21"/>
      <c r="N17" s="21"/>
      <c r="O17" s="12"/>
      <c r="P17" s="43"/>
      <c r="Q17" s="42"/>
      <c r="R17" s="12"/>
      <c r="S17" s="9"/>
      <c r="T17" s="12">
        <v>0.3</v>
      </c>
      <c r="U17" s="88">
        <f t="shared" si="0"/>
        <v>0.3</v>
      </c>
      <c r="V17" s="89">
        <f t="shared" si="1"/>
        <v>0.3</v>
      </c>
    </row>
    <row r="18" spans="1:22" ht="15">
      <c r="A18" s="99"/>
      <c r="B18" s="101"/>
      <c r="C18" s="3" t="s">
        <v>12</v>
      </c>
      <c r="D18" s="21"/>
      <c r="E18" s="21"/>
      <c r="F18" s="21"/>
      <c r="G18" s="43"/>
      <c r="H18" s="21"/>
      <c r="I18" s="21"/>
      <c r="J18" s="21"/>
      <c r="K18" s="43"/>
      <c r="L18" s="41"/>
      <c r="M18" s="21"/>
      <c r="N18" s="21"/>
      <c r="O18" s="12"/>
      <c r="P18" s="43"/>
      <c r="Q18" s="42"/>
      <c r="R18" s="12"/>
      <c r="S18" s="9"/>
      <c r="T18" s="12">
        <v>1.95</v>
      </c>
      <c r="U18" s="43">
        <f t="shared" si="0"/>
        <v>1.95</v>
      </c>
      <c r="V18" s="42">
        <f t="shared" si="1"/>
        <v>1.95</v>
      </c>
    </row>
    <row r="19" spans="1:22" ht="15">
      <c r="A19" s="7">
        <v>8</v>
      </c>
      <c r="B19" s="24" t="s">
        <v>30</v>
      </c>
      <c r="C19" s="23" t="s">
        <v>12</v>
      </c>
      <c r="D19" s="21"/>
      <c r="E19" s="21"/>
      <c r="F19" s="21"/>
      <c r="G19" s="43"/>
      <c r="H19" s="21"/>
      <c r="I19" s="21">
        <v>50.71</v>
      </c>
      <c r="J19" s="21"/>
      <c r="K19" s="43">
        <f>SUM(H19:J19)</f>
        <v>50.71</v>
      </c>
      <c r="L19" s="41">
        <f>G19+K19</f>
        <v>50.71</v>
      </c>
      <c r="M19" s="21"/>
      <c r="N19" s="21">
        <v>16.95</v>
      </c>
      <c r="O19" s="12"/>
      <c r="P19" s="43">
        <f>SUM(M19:O19)</f>
        <v>16.95</v>
      </c>
      <c r="Q19" s="42">
        <f>L19+P19</f>
        <v>67.66</v>
      </c>
      <c r="R19" s="12"/>
      <c r="S19" s="12"/>
      <c r="T19" s="12"/>
      <c r="U19" s="43"/>
      <c r="V19" s="42">
        <f t="shared" si="1"/>
        <v>67.66</v>
      </c>
    </row>
    <row r="20" spans="1:22" ht="14.25">
      <c r="A20" s="2"/>
      <c r="B20" s="65" t="s">
        <v>13</v>
      </c>
      <c r="C20" s="72" t="s">
        <v>12</v>
      </c>
      <c r="D20" s="68"/>
      <c r="E20" s="68">
        <f>E6+E8+E10+E12+E19</f>
        <v>288.07</v>
      </c>
      <c r="F20" s="68"/>
      <c r="G20" s="73">
        <f>SUM(D20:F20)</f>
        <v>288.07</v>
      </c>
      <c r="H20" s="68"/>
      <c r="I20" s="68">
        <f>I6+I8+I10+I12+I19</f>
        <v>50.71</v>
      </c>
      <c r="J20" s="68"/>
      <c r="K20" s="73">
        <f>SUM(H20:J20)</f>
        <v>50.71</v>
      </c>
      <c r="L20" s="70">
        <f>G20+K20</f>
        <v>338.78</v>
      </c>
      <c r="M20" s="68"/>
      <c r="N20" s="68">
        <f>N6+N8+N10+N12+N19</f>
        <v>16.95</v>
      </c>
      <c r="O20" s="67"/>
      <c r="P20" s="73">
        <f>SUM(M20:O20)</f>
        <v>16.95</v>
      </c>
      <c r="Q20" s="74">
        <f>L20+P20</f>
        <v>355.72999999999996</v>
      </c>
      <c r="R20" s="67">
        <f>R6+R8+R10+R12+R19</f>
        <v>291.11</v>
      </c>
      <c r="S20" s="67">
        <f>S6+S8+S10+S12+S19+S14+S16</f>
        <v>1425.57</v>
      </c>
      <c r="T20" s="67">
        <f>T6+T8+T10+T12+T19+T18</f>
        <v>14.489999999999998</v>
      </c>
      <c r="U20" s="73">
        <f>SUM(R20:T20)</f>
        <v>1731.1699999999998</v>
      </c>
      <c r="V20" s="74">
        <f>Q20+U20</f>
        <v>2086.8999999999996</v>
      </c>
    </row>
  </sheetData>
  <sheetProtection/>
  <mergeCells count="20">
    <mergeCell ref="A17:A18"/>
    <mergeCell ref="B17:B18"/>
    <mergeCell ref="A1:V1"/>
    <mergeCell ref="A2:A3"/>
    <mergeCell ref="B2:B3"/>
    <mergeCell ref="A11:A12"/>
    <mergeCell ref="B11:B12"/>
    <mergeCell ref="A5:A6"/>
    <mergeCell ref="B5:B6"/>
    <mergeCell ref="A7:A8"/>
    <mergeCell ref="B7:B8"/>
    <mergeCell ref="B13:B14"/>
    <mergeCell ref="B15:B16"/>
    <mergeCell ref="A13:A14"/>
    <mergeCell ref="A15:A16"/>
    <mergeCell ref="C2:C3"/>
    <mergeCell ref="A9:A10"/>
    <mergeCell ref="B9:B10"/>
    <mergeCell ref="A4:F4"/>
    <mergeCell ref="D2:V2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zoomScale="70" zoomScaleNormal="70" zoomScalePageLayoutView="0" workbookViewId="0" topLeftCell="A1">
      <selection activeCell="U12" sqref="U12"/>
    </sheetView>
  </sheetViews>
  <sheetFormatPr defaultColWidth="8.796875" defaultRowHeight="14.25"/>
  <cols>
    <col min="1" max="1" width="3.69921875" style="0" customWidth="1"/>
    <col min="2" max="2" width="26" style="0" customWidth="1"/>
    <col min="3" max="3" width="4.6992187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3984375" style="0" customWidth="1"/>
    <col min="8" max="8" width="6.59765625" style="0" bestFit="1" customWidth="1"/>
    <col min="9" max="9" width="4.3984375" style="0" bestFit="1" customWidth="1"/>
    <col min="10" max="10" width="5.3984375" style="0" bestFit="1" customWidth="1"/>
    <col min="12" max="12" width="9.398437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5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19921875" style="0" customWidth="1"/>
  </cols>
  <sheetData>
    <row r="1" spans="1:22" ht="20.25">
      <c r="A1" s="90" t="s">
        <v>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8.75">
      <c r="A2" s="91" t="s">
        <v>0</v>
      </c>
      <c r="B2" s="91" t="s">
        <v>1</v>
      </c>
      <c r="C2" s="91" t="s">
        <v>2</v>
      </c>
      <c r="D2" s="95" t="s">
        <v>3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45">
      <c r="A3" s="92"/>
      <c r="B3" s="92"/>
      <c r="C3" s="92"/>
      <c r="D3" s="79" t="s">
        <v>41</v>
      </c>
      <c r="E3" s="79" t="s">
        <v>42</v>
      </c>
      <c r="F3" s="79" t="s">
        <v>43</v>
      </c>
      <c r="G3" s="80" t="s">
        <v>4</v>
      </c>
      <c r="H3" s="79" t="s">
        <v>44</v>
      </c>
      <c r="I3" s="79" t="s">
        <v>45</v>
      </c>
      <c r="J3" s="79" t="s">
        <v>46</v>
      </c>
      <c r="K3" s="80" t="s">
        <v>5</v>
      </c>
      <c r="L3" s="81" t="s">
        <v>6</v>
      </c>
      <c r="M3" s="79" t="s">
        <v>47</v>
      </c>
      <c r="N3" s="79" t="s">
        <v>48</v>
      </c>
      <c r="O3" s="79" t="s">
        <v>49</v>
      </c>
      <c r="P3" s="80" t="s">
        <v>7</v>
      </c>
      <c r="Q3" s="81" t="s">
        <v>8</v>
      </c>
      <c r="R3" s="79" t="s">
        <v>50</v>
      </c>
      <c r="S3" s="79" t="s">
        <v>51</v>
      </c>
      <c r="T3" s="79" t="s">
        <v>52</v>
      </c>
      <c r="U3" s="80" t="s">
        <v>9</v>
      </c>
      <c r="V3" s="81" t="s">
        <v>10</v>
      </c>
    </row>
    <row r="4" spans="1:22" ht="15">
      <c r="A4" s="93" t="s">
        <v>60</v>
      </c>
      <c r="B4" s="94"/>
      <c r="C4" s="94"/>
      <c r="D4" s="94"/>
      <c r="E4" s="94"/>
      <c r="F4" s="94"/>
      <c r="G4" s="82"/>
      <c r="H4" s="83"/>
      <c r="I4" s="83"/>
      <c r="J4" s="83"/>
      <c r="K4" s="82"/>
      <c r="L4" s="84"/>
      <c r="M4" s="83"/>
      <c r="N4" s="83"/>
      <c r="O4" s="83"/>
      <c r="P4" s="82"/>
      <c r="Q4" s="84"/>
      <c r="R4" s="83"/>
      <c r="S4" s="83"/>
      <c r="T4" s="83"/>
      <c r="U4" s="82"/>
      <c r="V4" s="85"/>
    </row>
    <row r="5" spans="1:22" ht="18">
      <c r="A5" s="102">
        <v>1</v>
      </c>
      <c r="B5" s="100" t="s">
        <v>27</v>
      </c>
      <c r="C5" s="22" t="s">
        <v>38</v>
      </c>
      <c r="D5" s="17">
        <v>0.69</v>
      </c>
      <c r="E5" s="17"/>
      <c r="F5" s="17"/>
      <c r="G5" s="43">
        <f>SUM(D5:F5)</f>
        <v>0.69</v>
      </c>
      <c r="H5" s="17"/>
      <c r="I5" s="17"/>
      <c r="J5" s="17"/>
      <c r="K5" s="43"/>
      <c r="L5" s="41">
        <f>G5+K5</f>
        <v>0.69</v>
      </c>
      <c r="M5" s="19"/>
      <c r="N5" s="19"/>
      <c r="O5" s="13"/>
      <c r="P5" s="43"/>
      <c r="Q5" s="42">
        <f aca="true" t="shared" si="0" ref="Q5:Q21">L5+P5</f>
        <v>0.69</v>
      </c>
      <c r="R5" s="13"/>
      <c r="S5" s="13"/>
      <c r="T5" s="13"/>
      <c r="U5" s="43"/>
      <c r="V5" s="42">
        <f aca="true" t="shared" si="1" ref="V5:V10">Q5+U5</f>
        <v>0.69</v>
      </c>
    </row>
    <row r="6" spans="1:22" ht="15">
      <c r="A6" s="103"/>
      <c r="B6" s="101"/>
      <c r="C6" s="22" t="s">
        <v>12</v>
      </c>
      <c r="D6" s="11">
        <v>99.51</v>
      </c>
      <c r="E6" s="11"/>
      <c r="F6" s="11"/>
      <c r="G6" s="43">
        <f>SUM(D6:F6)</f>
        <v>99.51</v>
      </c>
      <c r="H6" s="11"/>
      <c r="I6" s="11"/>
      <c r="J6" s="11"/>
      <c r="K6" s="43"/>
      <c r="L6" s="41">
        <f>G6+K6</f>
        <v>99.51</v>
      </c>
      <c r="M6" s="19"/>
      <c r="N6" s="19"/>
      <c r="O6" s="13"/>
      <c r="P6" s="43"/>
      <c r="Q6" s="42">
        <f t="shared" si="0"/>
        <v>99.51</v>
      </c>
      <c r="R6" s="13"/>
      <c r="S6" s="13"/>
      <c r="T6" s="13"/>
      <c r="U6" s="43"/>
      <c r="V6" s="42">
        <f t="shared" si="1"/>
        <v>99.51</v>
      </c>
    </row>
    <row r="7" spans="1:22" ht="15">
      <c r="A7" s="102">
        <v>2</v>
      </c>
      <c r="B7" s="100" t="s">
        <v>20</v>
      </c>
      <c r="C7" s="22" t="s">
        <v>11</v>
      </c>
      <c r="D7" s="11"/>
      <c r="E7" s="11"/>
      <c r="F7" s="11"/>
      <c r="G7" s="43"/>
      <c r="H7" s="11"/>
      <c r="I7" s="11"/>
      <c r="J7" s="11"/>
      <c r="K7" s="43"/>
      <c r="L7" s="41"/>
      <c r="M7" s="19"/>
      <c r="N7" s="50">
        <v>1</v>
      </c>
      <c r="O7" s="51"/>
      <c r="P7" s="34">
        <f aca="true" t="shared" si="2" ref="P7:P21">SUM(M7:O7)</f>
        <v>1</v>
      </c>
      <c r="Q7" s="52">
        <f t="shared" si="0"/>
        <v>1</v>
      </c>
      <c r="R7" s="51"/>
      <c r="S7" s="51"/>
      <c r="T7" s="51">
        <v>1</v>
      </c>
      <c r="U7" s="34">
        <f>SUM(T7)</f>
        <v>1</v>
      </c>
      <c r="V7" s="52">
        <f t="shared" si="1"/>
        <v>2</v>
      </c>
    </row>
    <row r="8" spans="1:22" ht="15">
      <c r="A8" s="103"/>
      <c r="B8" s="101"/>
      <c r="C8" s="22" t="s">
        <v>12</v>
      </c>
      <c r="D8" s="11"/>
      <c r="E8" s="11"/>
      <c r="F8" s="11"/>
      <c r="G8" s="43"/>
      <c r="H8" s="11"/>
      <c r="I8" s="11"/>
      <c r="J8" s="11"/>
      <c r="K8" s="43"/>
      <c r="L8" s="41"/>
      <c r="M8" s="19"/>
      <c r="N8" s="18">
        <v>6.27</v>
      </c>
      <c r="O8" s="14"/>
      <c r="P8" s="43">
        <f t="shared" si="2"/>
        <v>6.27</v>
      </c>
      <c r="Q8" s="42">
        <f t="shared" si="0"/>
        <v>6.27</v>
      </c>
      <c r="R8" s="13"/>
      <c r="S8" s="13"/>
      <c r="T8" s="13">
        <v>6.27</v>
      </c>
      <c r="U8" s="35">
        <f>SUM(T8)</f>
        <v>6.27</v>
      </c>
      <c r="V8" s="42">
        <f t="shared" si="1"/>
        <v>12.54</v>
      </c>
    </row>
    <row r="9" spans="1:22" ht="15">
      <c r="A9" s="102">
        <v>3</v>
      </c>
      <c r="B9" s="100" t="s">
        <v>33</v>
      </c>
      <c r="C9" s="22" t="s">
        <v>11</v>
      </c>
      <c r="D9" s="17"/>
      <c r="E9" s="17"/>
      <c r="F9" s="17"/>
      <c r="G9" s="43"/>
      <c r="H9" s="17"/>
      <c r="I9" s="17"/>
      <c r="J9" s="17"/>
      <c r="K9" s="43"/>
      <c r="L9" s="41"/>
      <c r="M9" s="19"/>
      <c r="N9" s="50">
        <v>1</v>
      </c>
      <c r="O9" s="51"/>
      <c r="P9" s="34">
        <f t="shared" si="2"/>
        <v>1</v>
      </c>
      <c r="Q9" s="52">
        <f t="shared" si="0"/>
        <v>1</v>
      </c>
      <c r="R9" s="51"/>
      <c r="S9" s="51"/>
      <c r="T9" s="51"/>
      <c r="U9" s="34"/>
      <c r="V9" s="52">
        <f t="shared" si="1"/>
        <v>1</v>
      </c>
    </row>
    <row r="10" spans="1:22" ht="15">
      <c r="A10" s="103"/>
      <c r="B10" s="101"/>
      <c r="C10" s="22" t="s">
        <v>12</v>
      </c>
      <c r="D10" s="17"/>
      <c r="E10" s="17"/>
      <c r="F10" s="17"/>
      <c r="G10" s="43"/>
      <c r="H10" s="17"/>
      <c r="I10" s="17"/>
      <c r="J10" s="17"/>
      <c r="K10" s="43"/>
      <c r="L10" s="41"/>
      <c r="M10" s="19"/>
      <c r="N10" s="18">
        <v>25.85</v>
      </c>
      <c r="O10" s="14"/>
      <c r="P10" s="43">
        <f t="shared" si="2"/>
        <v>25.85</v>
      </c>
      <c r="Q10" s="42">
        <f t="shared" si="0"/>
        <v>25.85</v>
      </c>
      <c r="R10" s="13"/>
      <c r="S10" s="13"/>
      <c r="T10" s="13"/>
      <c r="U10" s="34"/>
      <c r="V10" s="42">
        <f t="shared" si="1"/>
        <v>25.85</v>
      </c>
    </row>
    <row r="11" spans="1:22" ht="15">
      <c r="A11" s="102">
        <v>4</v>
      </c>
      <c r="B11" s="108" t="s">
        <v>32</v>
      </c>
      <c r="C11" s="22" t="s">
        <v>11</v>
      </c>
      <c r="D11" s="17"/>
      <c r="E11" s="17"/>
      <c r="F11" s="17"/>
      <c r="G11" s="43"/>
      <c r="H11" s="17"/>
      <c r="I11" s="17"/>
      <c r="J11" s="17"/>
      <c r="K11" s="43"/>
      <c r="L11" s="41"/>
      <c r="M11" s="19"/>
      <c r="N11" s="50">
        <v>1</v>
      </c>
      <c r="O11" s="51"/>
      <c r="P11" s="34">
        <f t="shared" si="2"/>
        <v>1</v>
      </c>
      <c r="Q11" s="52">
        <f t="shared" si="0"/>
        <v>1</v>
      </c>
      <c r="R11" s="51"/>
      <c r="S11" s="51"/>
      <c r="T11" s="51">
        <v>1</v>
      </c>
      <c r="U11" s="34">
        <f>SUM(T11)</f>
        <v>1</v>
      </c>
      <c r="V11" s="52">
        <f aca="true" t="shared" si="3" ref="V11:V21">Q11+U11</f>
        <v>2</v>
      </c>
    </row>
    <row r="12" spans="1:22" ht="15">
      <c r="A12" s="103"/>
      <c r="B12" s="109"/>
      <c r="C12" s="22" t="s">
        <v>12</v>
      </c>
      <c r="D12" s="17"/>
      <c r="E12" s="17"/>
      <c r="F12" s="17"/>
      <c r="G12" s="43"/>
      <c r="H12" s="17"/>
      <c r="I12" s="17"/>
      <c r="J12" s="17"/>
      <c r="K12" s="43"/>
      <c r="L12" s="41"/>
      <c r="M12" s="19"/>
      <c r="N12" s="18">
        <v>9.75</v>
      </c>
      <c r="O12" s="14"/>
      <c r="P12" s="43">
        <f t="shared" si="2"/>
        <v>9.75</v>
      </c>
      <c r="Q12" s="42">
        <f t="shared" si="0"/>
        <v>9.75</v>
      </c>
      <c r="R12" s="13"/>
      <c r="S12" s="13"/>
      <c r="T12" s="13">
        <v>15.84</v>
      </c>
      <c r="U12" s="35">
        <f>SUM(T12)</f>
        <v>15.84</v>
      </c>
      <c r="V12" s="42">
        <f t="shared" si="3"/>
        <v>25.59</v>
      </c>
    </row>
    <row r="13" spans="1:22" ht="15">
      <c r="A13" s="102">
        <v>5</v>
      </c>
      <c r="B13" s="100" t="s">
        <v>54</v>
      </c>
      <c r="C13" s="22" t="s">
        <v>11</v>
      </c>
      <c r="D13" s="17"/>
      <c r="E13" s="17"/>
      <c r="F13" s="17"/>
      <c r="G13" s="43"/>
      <c r="H13" s="17"/>
      <c r="I13" s="17"/>
      <c r="J13" s="17"/>
      <c r="K13" s="43"/>
      <c r="L13" s="41"/>
      <c r="M13" s="19"/>
      <c r="N13" s="18"/>
      <c r="O13" s="51">
        <v>1</v>
      </c>
      <c r="P13" s="34">
        <f t="shared" si="2"/>
        <v>1</v>
      </c>
      <c r="Q13" s="52">
        <f t="shared" si="0"/>
        <v>1</v>
      </c>
      <c r="R13" s="51"/>
      <c r="S13" s="51"/>
      <c r="T13" s="51"/>
      <c r="U13" s="34"/>
      <c r="V13" s="52">
        <f t="shared" si="3"/>
        <v>1</v>
      </c>
    </row>
    <row r="14" spans="1:22" ht="15">
      <c r="A14" s="103"/>
      <c r="B14" s="101"/>
      <c r="C14" s="22" t="s">
        <v>12</v>
      </c>
      <c r="D14" s="17"/>
      <c r="E14" s="17"/>
      <c r="F14" s="17"/>
      <c r="G14" s="43"/>
      <c r="H14" s="17"/>
      <c r="I14" s="17"/>
      <c r="J14" s="17"/>
      <c r="K14" s="43"/>
      <c r="L14" s="41"/>
      <c r="M14" s="19"/>
      <c r="N14" s="19"/>
      <c r="O14" s="13">
        <v>95.59</v>
      </c>
      <c r="P14" s="43">
        <f t="shared" si="2"/>
        <v>95.59</v>
      </c>
      <c r="Q14" s="42">
        <f t="shared" si="0"/>
        <v>95.59</v>
      </c>
      <c r="R14" s="13"/>
      <c r="S14" s="13"/>
      <c r="T14" s="13"/>
      <c r="U14" s="43"/>
      <c r="V14" s="42">
        <f t="shared" si="3"/>
        <v>95.59</v>
      </c>
    </row>
    <row r="15" spans="1:22" ht="18">
      <c r="A15" s="102">
        <v>6</v>
      </c>
      <c r="B15" s="100" t="s">
        <v>56</v>
      </c>
      <c r="C15" s="22" t="s">
        <v>38</v>
      </c>
      <c r="D15" s="17"/>
      <c r="E15" s="17"/>
      <c r="F15" s="17"/>
      <c r="G15" s="43"/>
      <c r="H15" s="17"/>
      <c r="I15" s="17"/>
      <c r="J15" s="17"/>
      <c r="K15" s="43"/>
      <c r="L15" s="41"/>
      <c r="M15" s="19"/>
      <c r="N15" s="19"/>
      <c r="O15" s="13"/>
      <c r="P15" s="43"/>
      <c r="Q15" s="42"/>
      <c r="R15" s="13">
        <v>3.43</v>
      </c>
      <c r="S15" s="13"/>
      <c r="T15" s="13"/>
      <c r="U15" s="43">
        <f aca="true" t="shared" si="4" ref="U15:U20">SUM(R15:T15)</f>
        <v>3.43</v>
      </c>
      <c r="V15" s="42">
        <f t="shared" si="3"/>
        <v>3.43</v>
      </c>
    </row>
    <row r="16" spans="1:22" ht="15">
      <c r="A16" s="103"/>
      <c r="B16" s="101"/>
      <c r="C16" s="22" t="s">
        <v>12</v>
      </c>
      <c r="D16" s="17"/>
      <c r="E16" s="17"/>
      <c r="F16" s="17"/>
      <c r="G16" s="43"/>
      <c r="H16" s="17"/>
      <c r="I16" s="17"/>
      <c r="J16" s="17"/>
      <c r="K16" s="43"/>
      <c r="L16" s="41"/>
      <c r="M16" s="19"/>
      <c r="N16" s="19"/>
      <c r="O16" s="13"/>
      <c r="P16" s="43"/>
      <c r="Q16" s="42"/>
      <c r="R16" s="13">
        <v>9.21</v>
      </c>
      <c r="S16" s="13"/>
      <c r="T16" s="13"/>
      <c r="U16" s="43">
        <f t="shared" si="4"/>
        <v>9.21</v>
      </c>
      <c r="V16" s="42">
        <f t="shared" si="3"/>
        <v>9.21</v>
      </c>
    </row>
    <row r="17" spans="1:22" ht="15">
      <c r="A17" s="102">
        <v>7</v>
      </c>
      <c r="B17" s="106" t="s">
        <v>19</v>
      </c>
      <c r="C17" s="5" t="s">
        <v>35</v>
      </c>
      <c r="D17" s="17"/>
      <c r="E17" s="17"/>
      <c r="F17" s="17"/>
      <c r="G17" s="43"/>
      <c r="H17" s="17"/>
      <c r="I17" s="17"/>
      <c r="J17" s="17"/>
      <c r="K17" s="43"/>
      <c r="L17" s="41"/>
      <c r="M17" s="19"/>
      <c r="N17" s="19"/>
      <c r="O17" s="13"/>
      <c r="P17" s="43"/>
      <c r="Q17" s="42"/>
      <c r="R17" s="13"/>
      <c r="S17" s="13">
        <v>2</v>
      </c>
      <c r="T17" s="13"/>
      <c r="U17" s="44">
        <f t="shared" si="4"/>
        <v>2</v>
      </c>
      <c r="V17" s="49">
        <f t="shared" si="3"/>
        <v>2</v>
      </c>
    </row>
    <row r="18" spans="1:22" ht="15">
      <c r="A18" s="103"/>
      <c r="B18" s="107"/>
      <c r="C18" s="5" t="s">
        <v>12</v>
      </c>
      <c r="D18" s="17"/>
      <c r="E18" s="17"/>
      <c r="F18" s="17"/>
      <c r="G18" s="43"/>
      <c r="H18" s="17"/>
      <c r="I18" s="17"/>
      <c r="J18" s="17"/>
      <c r="K18" s="43"/>
      <c r="L18" s="41"/>
      <c r="M18" s="19"/>
      <c r="N18" s="19"/>
      <c r="O18" s="13"/>
      <c r="P18" s="43"/>
      <c r="Q18" s="42"/>
      <c r="R18" s="13"/>
      <c r="S18" s="13">
        <v>377.97</v>
      </c>
      <c r="T18" s="13"/>
      <c r="U18" s="43">
        <f t="shared" si="4"/>
        <v>377.97</v>
      </c>
      <c r="V18" s="42">
        <f t="shared" si="3"/>
        <v>377.97</v>
      </c>
    </row>
    <row r="19" spans="1:22" ht="15">
      <c r="A19" s="102">
        <v>8</v>
      </c>
      <c r="B19" s="100" t="s">
        <v>53</v>
      </c>
      <c r="C19" s="3" t="s">
        <v>35</v>
      </c>
      <c r="D19" s="17"/>
      <c r="E19" s="17"/>
      <c r="F19" s="17"/>
      <c r="G19" s="43"/>
      <c r="H19" s="17"/>
      <c r="I19" s="17"/>
      <c r="J19" s="17"/>
      <c r="K19" s="43"/>
      <c r="L19" s="41"/>
      <c r="M19" s="19"/>
      <c r="N19" s="19"/>
      <c r="O19" s="13"/>
      <c r="P19" s="43"/>
      <c r="Q19" s="42"/>
      <c r="R19" s="13"/>
      <c r="S19" s="13">
        <v>10</v>
      </c>
      <c r="T19" s="13"/>
      <c r="U19" s="44">
        <f t="shared" si="4"/>
        <v>10</v>
      </c>
      <c r="V19" s="49">
        <f t="shared" si="3"/>
        <v>10</v>
      </c>
    </row>
    <row r="20" spans="1:22" ht="15">
      <c r="A20" s="103"/>
      <c r="B20" s="101"/>
      <c r="C20" s="3" t="s">
        <v>12</v>
      </c>
      <c r="D20" s="17"/>
      <c r="E20" s="17"/>
      <c r="F20" s="17"/>
      <c r="G20" s="43"/>
      <c r="H20" s="17"/>
      <c r="I20" s="17"/>
      <c r="J20" s="17"/>
      <c r="K20" s="43"/>
      <c r="L20" s="41"/>
      <c r="M20" s="19"/>
      <c r="N20" s="19"/>
      <c r="O20" s="13"/>
      <c r="P20" s="43"/>
      <c r="Q20" s="42"/>
      <c r="R20" s="13"/>
      <c r="S20" s="13">
        <v>440.04</v>
      </c>
      <c r="T20" s="13"/>
      <c r="U20" s="43">
        <f t="shared" si="4"/>
        <v>440.04</v>
      </c>
      <c r="V20" s="42">
        <f t="shared" si="3"/>
        <v>440.04</v>
      </c>
    </row>
    <row r="21" spans="1:22" ht="15">
      <c r="A21" s="1">
        <v>9</v>
      </c>
      <c r="B21" s="25" t="s">
        <v>30</v>
      </c>
      <c r="C21" s="22" t="s">
        <v>12</v>
      </c>
      <c r="D21" s="11"/>
      <c r="E21" s="11"/>
      <c r="F21" s="11"/>
      <c r="G21" s="43"/>
      <c r="H21" s="11"/>
      <c r="I21" s="11"/>
      <c r="J21" s="11">
        <v>2.5</v>
      </c>
      <c r="K21" s="43">
        <f>SUM(H21:J21)</f>
        <v>2.5</v>
      </c>
      <c r="L21" s="41">
        <f>G21+K21</f>
        <v>2.5</v>
      </c>
      <c r="M21" s="19"/>
      <c r="N21" s="19">
        <v>16.95</v>
      </c>
      <c r="O21" s="13"/>
      <c r="P21" s="43">
        <f t="shared" si="2"/>
        <v>16.95</v>
      </c>
      <c r="Q21" s="42">
        <f t="shared" si="0"/>
        <v>19.45</v>
      </c>
      <c r="R21" s="13"/>
      <c r="S21" s="13"/>
      <c r="T21" s="13"/>
      <c r="U21" s="43"/>
      <c r="V21" s="42">
        <f t="shared" si="3"/>
        <v>19.45</v>
      </c>
    </row>
    <row r="22" spans="1:22" ht="14.25">
      <c r="A22" s="2"/>
      <c r="B22" s="65" t="s">
        <v>13</v>
      </c>
      <c r="C22" s="72" t="s">
        <v>12</v>
      </c>
      <c r="D22" s="68">
        <f>D6+D8+D10+D21+D12+D14</f>
        <v>99.51</v>
      </c>
      <c r="E22" s="68"/>
      <c r="F22" s="68"/>
      <c r="G22" s="73">
        <f>SUM(D22:F22)</f>
        <v>99.51</v>
      </c>
      <c r="H22" s="68"/>
      <c r="I22" s="68"/>
      <c r="J22" s="68">
        <f>J6+J8+J10+J21+J12+J14</f>
        <v>2.5</v>
      </c>
      <c r="K22" s="73">
        <f>SUM(H22:J22)</f>
        <v>2.5</v>
      </c>
      <c r="L22" s="70">
        <f>G22+K22</f>
        <v>102.01</v>
      </c>
      <c r="M22" s="68"/>
      <c r="N22" s="68">
        <f>N6+N8+N10+N21+N12+N14</f>
        <v>58.82000000000001</v>
      </c>
      <c r="O22" s="68">
        <f>O6+O8+O10+O21+O12+O14</f>
        <v>95.59</v>
      </c>
      <c r="P22" s="73">
        <f>SUM(M22:O22)</f>
        <v>154.41000000000003</v>
      </c>
      <c r="Q22" s="74">
        <f>L22+P22</f>
        <v>256.42</v>
      </c>
      <c r="R22" s="68">
        <f>R6+R8+R10+R12+R14+R16+R21</f>
        <v>9.21</v>
      </c>
      <c r="S22" s="68">
        <f>S6+S8+S10+S21+S12+S14+S16+S18+S20</f>
        <v>818.01</v>
      </c>
      <c r="T22" s="68">
        <f>T6+T8+T10+T21+T12+T14</f>
        <v>22.11</v>
      </c>
      <c r="U22" s="73">
        <f>SUM(R22:T22)</f>
        <v>849.33</v>
      </c>
      <c r="V22" s="74">
        <f>Q22+U22</f>
        <v>1105.75</v>
      </c>
    </row>
  </sheetData>
  <sheetProtection/>
  <mergeCells count="22">
    <mergeCell ref="A11:A12"/>
    <mergeCell ref="B11:B12"/>
    <mergeCell ref="A7:A8"/>
    <mergeCell ref="A9:A10"/>
    <mergeCell ref="A1:V1"/>
    <mergeCell ref="B7:B8"/>
    <mergeCell ref="B9:B10"/>
    <mergeCell ref="A2:A3"/>
    <mergeCell ref="B2:B3"/>
    <mergeCell ref="C2:C3"/>
    <mergeCell ref="A4:F4"/>
    <mergeCell ref="D2:V2"/>
    <mergeCell ref="A5:A6"/>
    <mergeCell ref="B5:B6"/>
    <mergeCell ref="A13:A14"/>
    <mergeCell ref="B13:B14"/>
    <mergeCell ref="B17:B18"/>
    <mergeCell ref="B19:B20"/>
    <mergeCell ref="A17:A18"/>
    <mergeCell ref="A19:A20"/>
    <mergeCell ref="A15:A16"/>
    <mergeCell ref="B15:B1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"/>
  <sheetViews>
    <sheetView zoomScale="70" zoomScaleNormal="70" zoomScalePageLayoutView="0" workbookViewId="0" topLeftCell="A1">
      <selection activeCell="A4" sqref="A4:V4"/>
    </sheetView>
  </sheetViews>
  <sheetFormatPr defaultColWidth="8.796875" defaultRowHeight="14.25"/>
  <cols>
    <col min="1" max="1" width="3.59765625" style="0" customWidth="1"/>
    <col min="2" max="2" width="25" style="0" customWidth="1"/>
    <col min="3" max="3" width="4.5" style="0" customWidth="1"/>
    <col min="4" max="4" width="7.3984375" style="0" bestFit="1" customWidth="1"/>
    <col min="5" max="5" width="7.5" style="0" bestFit="1" customWidth="1"/>
    <col min="6" max="6" width="5.09765625" style="0" bestFit="1" customWidth="1"/>
    <col min="8" max="8" width="6.59765625" style="0" bestFit="1" customWidth="1"/>
    <col min="9" max="9" width="4.3984375" style="0" bestFit="1" customWidth="1"/>
    <col min="10" max="10" width="6.3984375" style="0" bestFit="1" customWidth="1"/>
    <col min="12" max="12" width="9.898437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5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59765625" style="0" customWidth="1"/>
  </cols>
  <sheetData>
    <row r="1" spans="1:22" ht="20.25">
      <c r="A1" s="90" t="s">
        <v>64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8.75">
      <c r="A2" s="91" t="s">
        <v>0</v>
      </c>
      <c r="B2" s="91" t="s">
        <v>1</v>
      </c>
      <c r="C2" s="91" t="s">
        <v>2</v>
      </c>
      <c r="D2" s="95" t="s">
        <v>3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30">
      <c r="A3" s="92"/>
      <c r="B3" s="92"/>
      <c r="C3" s="92"/>
      <c r="D3" s="79" t="s">
        <v>41</v>
      </c>
      <c r="E3" s="79" t="s">
        <v>42</v>
      </c>
      <c r="F3" s="79" t="s">
        <v>43</v>
      </c>
      <c r="G3" s="80" t="s">
        <v>4</v>
      </c>
      <c r="H3" s="79" t="s">
        <v>44</v>
      </c>
      <c r="I3" s="79" t="s">
        <v>45</v>
      </c>
      <c r="J3" s="79" t="s">
        <v>46</v>
      </c>
      <c r="K3" s="80" t="s">
        <v>5</v>
      </c>
      <c r="L3" s="81" t="s">
        <v>6</v>
      </c>
      <c r="M3" s="79" t="s">
        <v>47</v>
      </c>
      <c r="N3" s="79" t="s">
        <v>48</v>
      </c>
      <c r="O3" s="79" t="s">
        <v>49</v>
      </c>
      <c r="P3" s="80" t="s">
        <v>7</v>
      </c>
      <c r="Q3" s="81" t="s">
        <v>8</v>
      </c>
      <c r="R3" s="79" t="s">
        <v>50</v>
      </c>
      <c r="S3" s="79" t="s">
        <v>51</v>
      </c>
      <c r="T3" s="79" t="s">
        <v>52</v>
      </c>
      <c r="U3" s="80" t="s">
        <v>9</v>
      </c>
      <c r="V3" s="81" t="s">
        <v>10</v>
      </c>
    </row>
    <row r="4" spans="1:22" ht="15">
      <c r="A4" s="93" t="s">
        <v>60</v>
      </c>
      <c r="B4" s="94"/>
      <c r="C4" s="94"/>
      <c r="D4" s="94"/>
      <c r="E4" s="94"/>
      <c r="F4" s="94"/>
      <c r="G4" s="82"/>
      <c r="H4" s="83"/>
      <c r="I4" s="83"/>
      <c r="J4" s="83"/>
      <c r="K4" s="82"/>
      <c r="L4" s="84"/>
      <c r="M4" s="83"/>
      <c r="N4" s="83"/>
      <c r="O4" s="83"/>
      <c r="P4" s="82"/>
      <c r="Q4" s="84"/>
      <c r="R4" s="83"/>
      <c r="S4" s="83"/>
      <c r="T4" s="83"/>
      <c r="U4" s="82"/>
      <c r="V4" s="85"/>
    </row>
    <row r="5" spans="1:22" ht="18">
      <c r="A5" s="102">
        <v>1</v>
      </c>
      <c r="B5" s="100" t="s">
        <v>14</v>
      </c>
      <c r="C5" s="22" t="s">
        <v>38</v>
      </c>
      <c r="D5" s="17">
        <v>1.32</v>
      </c>
      <c r="E5" s="17"/>
      <c r="F5" s="17"/>
      <c r="G5" s="43">
        <f>SUM(D5:F5)</f>
        <v>1.32</v>
      </c>
      <c r="H5" s="17"/>
      <c r="I5" s="17"/>
      <c r="J5" s="17"/>
      <c r="K5" s="43"/>
      <c r="L5" s="41">
        <f>G5+K5</f>
        <v>1.32</v>
      </c>
      <c r="M5" s="13"/>
      <c r="N5" s="13"/>
      <c r="O5" s="13"/>
      <c r="P5" s="43"/>
      <c r="Q5" s="42">
        <f>L5+P5</f>
        <v>1.32</v>
      </c>
      <c r="R5" s="13"/>
      <c r="S5" s="13"/>
      <c r="T5" s="13"/>
      <c r="U5" s="43"/>
      <c r="V5" s="42">
        <f>Q5+U5</f>
        <v>1.32</v>
      </c>
    </row>
    <row r="6" spans="1:22" ht="15">
      <c r="A6" s="103"/>
      <c r="B6" s="101"/>
      <c r="C6" s="22" t="s">
        <v>12</v>
      </c>
      <c r="D6" s="20">
        <v>2719.39</v>
      </c>
      <c r="E6" s="11"/>
      <c r="F6" s="11"/>
      <c r="G6" s="43">
        <f>SUM(D6:F6)</f>
        <v>2719.39</v>
      </c>
      <c r="H6" s="11"/>
      <c r="I6" s="11"/>
      <c r="J6" s="11"/>
      <c r="K6" s="43"/>
      <c r="L6" s="41">
        <f>G6+K6</f>
        <v>2719.39</v>
      </c>
      <c r="M6" s="13"/>
      <c r="N6" s="13"/>
      <c r="O6" s="13"/>
      <c r="P6" s="43"/>
      <c r="Q6" s="42">
        <f>L6+P6</f>
        <v>2719.39</v>
      </c>
      <c r="R6" s="13"/>
      <c r="S6" s="13"/>
      <c r="T6" s="13"/>
      <c r="U6" s="43"/>
      <c r="V6" s="42">
        <f>Q6+U6</f>
        <v>2719.39</v>
      </c>
    </row>
    <row r="7" spans="1:22" ht="15">
      <c r="A7" s="1">
        <v>2</v>
      </c>
      <c r="B7" s="25" t="s">
        <v>30</v>
      </c>
      <c r="C7" s="22" t="s">
        <v>12</v>
      </c>
      <c r="D7" s="11">
        <v>34</v>
      </c>
      <c r="E7" s="11"/>
      <c r="F7" s="11"/>
      <c r="G7" s="43">
        <f>SUM(D7:F7)</f>
        <v>34</v>
      </c>
      <c r="H7" s="11"/>
      <c r="I7" s="11"/>
      <c r="J7" s="11">
        <v>139.89</v>
      </c>
      <c r="K7" s="43">
        <f>SUM(H7:J7)</f>
        <v>139.89</v>
      </c>
      <c r="L7" s="41">
        <f>G7+K7</f>
        <v>173.89</v>
      </c>
      <c r="M7" s="13"/>
      <c r="N7" s="13"/>
      <c r="O7" s="13"/>
      <c r="P7" s="43"/>
      <c r="Q7" s="42">
        <f>L7+P7</f>
        <v>173.89</v>
      </c>
      <c r="R7" s="13"/>
      <c r="S7" s="13"/>
      <c r="T7" s="13"/>
      <c r="U7" s="43"/>
      <c r="V7" s="42">
        <f>Q7+U7</f>
        <v>173.89</v>
      </c>
    </row>
    <row r="8" spans="1:22" ht="14.25">
      <c r="A8" s="2"/>
      <c r="B8" s="65" t="s">
        <v>13</v>
      </c>
      <c r="C8" s="72" t="s">
        <v>12</v>
      </c>
      <c r="D8" s="75">
        <f>D6+D7</f>
        <v>2753.39</v>
      </c>
      <c r="E8" s="75"/>
      <c r="F8" s="75"/>
      <c r="G8" s="73">
        <f>SUM(D8:F8)</f>
        <v>2753.39</v>
      </c>
      <c r="H8" s="75"/>
      <c r="I8" s="75"/>
      <c r="J8" s="75">
        <f>J6+J7</f>
        <v>139.89</v>
      </c>
      <c r="K8" s="73">
        <f>SUM(H8:J8)</f>
        <v>139.89</v>
      </c>
      <c r="L8" s="70">
        <f>G8+K8</f>
        <v>2893.2799999999997</v>
      </c>
      <c r="M8" s="76"/>
      <c r="N8" s="76"/>
      <c r="O8" s="76"/>
      <c r="P8" s="73"/>
      <c r="Q8" s="74">
        <f>L8+P8</f>
        <v>2893.2799999999997</v>
      </c>
      <c r="R8" s="76"/>
      <c r="S8" s="76"/>
      <c r="T8" s="76"/>
      <c r="U8" s="73"/>
      <c r="V8" s="74">
        <f>Q8+U8</f>
        <v>2893.2799999999997</v>
      </c>
    </row>
  </sheetData>
  <sheetProtection/>
  <mergeCells count="8">
    <mergeCell ref="A5:A6"/>
    <mergeCell ref="B5:B6"/>
    <mergeCell ref="A1:V1"/>
    <mergeCell ref="D2:V2"/>
    <mergeCell ref="A4:F4"/>
    <mergeCell ref="A2:A3"/>
    <mergeCell ref="B2:B3"/>
    <mergeCell ref="C2:C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"/>
  <sheetViews>
    <sheetView zoomScale="70" zoomScaleNormal="70" zoomScalePageLayoutView="0" workbookViewId="0" topLeftCell="A1">
      <selection activeCell="U27" sqref="U27:V27"/>
    </sheetView>
  </sheetViews>
  <sheetFormatPr defaultColWidth="8.796875" defaultRowHeight="14.25"/>
  <cols>
    <col min="1" max="1" width="3.09765625" style="0" customWidth="1"/>
    <col min="2" max="2" width="27.8984375" style="0" customWidth="1"/>
    <col min="3" max="3" width="4.5976562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5" style="0" customWidth="1"/>
    <col min="8" max="8" width="6.59765625" style="0" bestFit="1" customWidth="1"/>
    <col min="9" max="9" width="4.3984375" style="0" bestFit="1" customWidth="1"/>
    <col min="10" max="10" width="5.3984375" style="0" bestFit="1" customWidth="1"/>
    <col min="11" max="11" width="8.59765625" style="0" customWidth="1"/>
    <col min="12" max="12" width="9.09765625" style="0" customWidth="1"/>
    <col min="13" max="13" width="7.09765625" style="0" bestFit="1" customWidth="1"/>
    <col min="14" max="14" width="6.5" style="0" bestFit="1" customWidth="1"/>
    <col min="15" max="15" width="8.3984375" style="0" bestFit="1" customWidth="1"/>
    <col min="16" max="16" width="9.19921875" style="0" customWidth="1"/>
    <col min="17" max="17" width="8.6992187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3984375" style="0" customWidth="1"/>
  </cols>
  <sheetData>
    <row r="1" spans="1:22" ht="20.25">
      <c r="A1" s="90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8.75">
      <c r="A2" s="91" t="s">
        <v>0</v>
      </c>
      <c r="B2" s="91" t="s">
        <v>1</v>
      </c>
      <c r="C2" s="91" t="s">
        <v>2</v>
      </c>
      <c r="D2" s="95" t="s">
        <v>3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45">
      <c r="A3" s="92"/>
      <c r="B3" s="92"/>
      <c r="C3" s="92"/>
      <c r="D3" s="79" t="s">
        <v>41</v>
      </c>
      <c r="E3" s="79" t="s">
        <v>42</v>
      </c>
      <c r="F3" s="79" t="s">
        <v>43</v>
      </c>
      <c r="G3" s="80" t="s">
        <v>4</v>
      </c>
      <c r="H3" s="79" t="s">
        <v>44</v>
      </c>
      <c r="I3" s="79" t="s">
        <v>45</v>
      </c>
      <c r="J3" s="79" t="s">
        <v>46</v>
      </c>
      <c r="K3" s="80" t="s">
        <v>5</v>
      </c>
      <c r="L3" s="81" t="s">
        <v>6</v>
      </c>
      <c r="M3" s="79" t="s">
        <v>47</v>
      </c>
      <c r="N3" s="79" t="s">
        <v>48</v>
      </c>
      <c r="O3" s="79" t="s">
        <v>49</v>
      </c>
      <c r="P3" s="80" t="s">
        <v>7</v>
      </c>
      <c r="Q3" s="81" t="s">
        <v>8</v>
      </c>
      <c r="R3" s="79" t="s">
        <v>50</v>
      </c>
      <c r="S3" s="79" t="s">
        <v>51</v>
      </c>
      <c r="T3" s="79" t="s">
        <v>52</v>
      </c>
      <c r="U3" s="80" t="s">
        <v>9</v>
      </c>
      <c r="V3" s="81" t="s">
        <v>10</v>
      </c>
    </row>
    <row r="4" spans="1:22" ht="15">
      <c r="A4" s="93" t="s">
        <v>60</v>
      </c>
      <c r="B4" s="94"/>
      <c r="C4" s="94"/>
      <c r="D4" s="94"/>
      <c r="E4" s="94"/>
      <c r="F4" s="94"/>
      <c r="G4" s="82"/>
      <c r="H4" s="83"/>
      <c r="I4" s="83"/>
      <c r="J4" s="83"/>
      <c r="K4" s="82"/>
      <c r="L4" s="84"/>
      <c r="M4" s="83"/>
      <c r="N4" s="83"/>
      <c r="O4" s="83"/>
      <c r="P4" s="82"/>
      <c r="Q4" s="84"/>
      <c r="R4" s="83"/>
      <c r="S4" s="83"/>
      <c r="T4" s="83"/>
      <c r="U4" s="82"/>
      <c r="V4" s="85"/>
    </row>
    <row r="5" spans="1:22" ht="15" customHeight="1">
      <c r="A5" s="102">
        <v>1</v>
      </c>
      <c r="B5" s="100" t="s">
        <v>20</v>
      </c>
      <c r="C5" s="22" t="s">
        <v>11</v>
      </c>
      <c r="D5" s="11"/>
      <c r="E5" s="11"/>
      <c r="F5" s="32">
        <v>1</v>
      </c>
      <c r="G5" s="34">
        <f>SUM(D5:F5)</f>
        <v>1</v>
      </c>
      <c r="H5" s="32"/>
      <c r="I5" s="32"/>
      <c r="J5" s="32"/>
      <c r="K5" s="34"/>
      <c r="L5" s="40">
        <f>G5+K5</f>
        <v>1</v>
      </c>
      <c r="M5" s="50"/>
      <c r="N5" s="51"/>
      <c r="O5" s="51"/>
      <c r="P5" s="34"/>
      <c r="Q5" s="52">
        <f aca="true" t="shared" si="0" ref="Q5:Q14">L5+P5</f>
        <v>1</v>
      </c>
      <c r="R5" s="51">
        <v>4</v>
      </c>
      <c r="S5" s="51"/>
      <c r="T5" s="51">
        <v>8</v>
      </c>
      <c r="U5" s="34">
        <f>SUM(R5:T5)</f>
        <v>12</v>
      </c>
      <c r="V5" s="52">
        <f aca="true" t="shared" si="1" ref="V5:V29">Q5+U5</f>
        <v>13</v>
      </c>
    </row>
    <row r="6" spans="1:22" ht="15">
      <c r="A6" s="103"/>
      <c r="B6" s="101"/>
      <c r="C6" s="22" t="s">
        <v>12</v>
      </c>
      <c r="D6" s="11"/>
      <c r="E6" s="11"/>
      <c r="F6" s="16">
        <v>9.32</v>
      </c>
      <c r="G6" s="35">
        <f>SUM(D6:F6)</f>
        <v>9.32</v>
      </c>
      <c r="H6" s="11"/>
      <c r="I6" s="11"/>
      <c r="J6" s="11"/>
      <c r="K6" s="35"/>
      <c r="L6" s="58">
        <f>G6+K6</f>
        <v>9.32</v>
      </c>
      <c r="M6" s="18"/>
      <c r="N6" s="13"/>
      <c r="O6" s="13"/>
      <c r="P6" s="35"/>
      <c r="Q6" s="56">
        <f t="shared" si="0"/>
        <v>9.32</v>
      </c>
      <c r="R6" s="13">
        <v>25.08</v>
      </c>
      <c r="S6" s="13"/>
      <c r="T6" s="13">
        <v>50.17</v>
      </c>
      <c r="U6" s="35">
        <f>SUM(R6:T6)</f>
        <v>75.25</v>
      </c>
      <c r="V6" s="56">
        <f t="shared" si="1"/>
        <v>84.57</v>
      </c>
    </row>
    <row r="7" spans="1:22" ht="15">
      <c r="A7" s="102">
        <v>2</v>
      </c>
      <c r="B7" s="100" t="s">
        <v>22</v>
      </c>
      <c r="C7" s="22" t="s">
        <v>11</v>
      </c>
      <c r="D7" s="11"/>
      <c r="E7" s="11"/>
      <c r="F7" s="11"/>
      <c r="G7" s="35"/>
      <c r="H7" s="11"/>
      <c r="I7" s="11"/>
      <c r="J7" s="11"/>
      <c r="K7" s="35"/>
      <c r="L7" s="58"/>
      <c r="M7" s="50">
        <v>2</v>
      </c>
      <c r="N7" s="51"/>
      <c r="O7" s="51"/>
      <c r="P7" s="34">
        <f>SUM(M7:O7)</f>
        <v>2</v>
      </c>
      <c r="Q7" s="52">
        <f t="shared" si="0"/>
        <v>2</v>
      </c>
      <c r="R7" s="51"/>
      <c r="S7" s="51"/>
      <c r="T7" s="51"/>
      <c r="U7" s="34"/>
      <c r="V7" s="52">
        <f t="shared" si="1"/>
        <v>2</v>
      </c>
    </row>
    <row r="8" spans="1:22" ht="15">
      <c r="A8" s="103"/>
      <c r="B8" s="101"/>
      <c r="C8" s="22" t="s">
        <v>12</v>
      </c>
      <c r="D8" s="11"/>
      <c r="E8" s="11"/>
      <c r="F8" s="11"/>
      <c r="G8" s="35"/>
      <c r="H8" s="11"/>
      <c r="I8" s="11"/>
      <c r="J8" s="11"/>
      <c r="K8" s="35"/>
      <c r="L8" s="58"/>
      <c r="M8" s="18">
        <f>102+106.78</f>
        <v>208.78</v>
      </c>
      <c r="N8" s="13"/>
      <c r="O8" s="13"/>
      <c r="P8" s="35">
        <f>SUM(M8:O8)</f>
        <v>208.78</v>
      </c>
      <c r="Q8" s="56">
        <f t="shared" si="0"/>
        <v>208.78</v>
      </c>
      <c r="R8" s="13"/>
      <c r="S8" s="13"/>
      <c r="T8" s="13"/>
      <c r="U8" s="35"/>
      <c r="V8" s="56">
        <f t="shared" si="1"/>
        <v>208.78</v>
      </c>
    </row>
    <row r="9" spans="1:22" ht="18">
      <c r="A9" s="102">
        <v>3</v>
      </c>
      <c r="B9" s="100" t="s">
        <v>25</v>
      </c>
      <c r="C9" s="22" t="s">
        <v>38</v>
      </c>
      <c r="D9" s="11"/>
      <c r="E9" s="11"/>
      <c r="F9" s="11"/>
      <c r="G9" s="35"/>
      <c r="H9" s="11"/>
      <c r="I9" s="11"/>
      <c r="J9" s="11"/>
      <c r="K9" s="35"/>
      <c r="L9" s="58"/>
      <c r="M9" s="54">
        <v>51.7</v>
      </c>
      <c r="N9" s="55"/>
      <c r="O9" s="55"/>
      <c r="P9" s="36">
        <f>SUM(M9:O9)</f>
        <v>51.7</v>
      </c>
      <c r="Q9" s="57">
        <f t="shared" si="0"/>
        <v>51.7</v>
      </c>
      <c r="R9" s="55"/>
      <c r="S9" s="55"/>
      <c r="T9" s="55"/>
      <c r="U9" s="36"/>
      <c r="V9" s="57">
        <f t="shared" si="1"/>
        <v>51.7</v>
      </c>
    </row>
    <row r="10" spans="1:22" ht="15">
      <c r="A10" s="103"/>
      <c r="B10" s="101"/>
      <c r="C10" s="22" t="s">
        <v>12</v>
      </c>
      <c r="D10" s="11"/>
      <c r="E10" s="11"/>
      <c r="F10" s="11"/>
      <c r="G10" s="35"/>
      <c r="H10" s="11"/>
      <c r="I10" s="11"/>
      <c r="J10" s="11"/>
      <c r="K10" s="35"/>
      <c r="L10" s="58"/>
      <c r="M10" s="18">
        <v>3499.58</v>
      </c>
      <c r="N10" s="13"/>
      <c r="O10" s="13"/>
      <c r="P10" s="35">
        <f>SUM(M10:O10)</f>
        <v>3499.58</v>
      </c>
      <c r="Q10" s="56">
        <f t="shared" si="0"/>
        <v>3499.58</v>
      </c>
      <c r="R10" s="13"/>
      <c r="S10" s="13"/>
      <c r="T10" s="13"/>
      <c r="U10" s="35"/>
      <c r="V10" s="56">
        <f t="shared" si="1"/>
        <v>3499.58</v>
      </c>
    </row>
    <row r="11" spans="1:22" ht="18">
      <c r="A11" s="102">
        <v>4</v>
      </c>
      <c r="B11" s="100" t="s">
        <v>26</v>
      </c>
      <c r="C11" s="22" t="s">
        <v>38</v>
      </c>
      <c r="D11" s="11"/>
      <c r="E11" s="11">
        <v>0.52</v>
      </c>
      <c r="F11" s="11"/>
      <c r="G11" s="35">
        <f>SUM(D11:F11)</f>
        <v>0.52</v>
      </c>
      <c r="H11" s="11"/>
      <c r="I11" s="11"/>
      <c r="J11" s="11"/>
      <c r="K11" s="35"/>
      <c r="L11" s="58">
        <f>G11+K11</f>
        <v>0.52</v>
      </c>
      <c r="M11" s="18"/>
      <c r="N11" s="13"/>
      <c r="O11" s="13"/>
      <c r="P11" s="35"/>
      <c r="Q11" s="56">
        <f t="shared" si="0"/>
        <v>0.52</v>
      </c>
      <c r="R11" s="13"/>
      <c r="S11" s="13"/>
      <c r="T11" s="13"/>
      <c r="U11" s="35"/>
      <c r="V11" s="56">
        <f t="shared" si="1"/>
        <v>0.52</v>
      </c>
    </row>
    <row r="12" spans="1:22" ht="15">
      <c r="A12" s="103"/>
      <c r="B12" s="101"/>
      <c r="C12" s="22" t="s">
        <v>12</v>
      </c>
      <c r="D12" s="11"/>
      <c r="E12" s="11">
        <v>66.1</v>
      </c>
      <c r="F12" s="11"/>
      <c r="G12" s="35">
        <f>SUM(D12:F12)</f>
        <v>66.1</v>
      </c>
      <c r="H12" s="11"/>
      <c r="I12" s="11"/>
      <c r="J12" s="11"/>
      <c r="K12" s="35"/>
      <c r="L12" s="58">
        <f>G12+K12</f>
        <v>66.1</v>
      </c>
      <c r="M12" s="18"/>
      <c r="N12" s="13"/>
      <c r="O12" s="13"/>
      <c r="P12" s="35"/>
      <c r="Q12" s="56">
        <f t="shared" si="0"/>
        <v>66.1</v>
      </c>
      <c r="R12" s="13"/>
      <c r="S12" s="13"/>
      <c r="T12" s="13"/>
      <c r="U12" s="35"/>
      <c r="V12" s="56">
        <f t="shared" si="1"/>
        <v>66.1</v>
      </c>
    </row>
    <row r="13" spans="1:22" ht="15">
      <c r="A13" s="102">
        <v>5</v>
      </c>
      <c r="B13" s="100" t="s">
        <v>55</v>
      </c>
      <c r="C13" s="22" t="s">
        <v>35</v>
      </c>
      <c r="D13" s="11"/>
      <c r="E13" s="11"/>
      <c r="F13" s="11"/>
      <c r="G13" s="35"/>
      <c r="H13" s="11"/>
      <c r="I13" s="11"/>
      <c r="J13" s="11"/>
      <c r="K13" s="35"/>
      <c r="L13" s="58"/>
      <c r="M13" s="19"/>
      <c r="N13" s="13"/>
      <c r="O13" s="51">
        <v>3</v>
      </c>
      <c r="P13" s="34">
        <f>SUM(M13:O13)</f>
        <v>3</v>
      </c>
      <c r="Q13" s="52">
        <f t="shared" si="0"/>
        <v>3</v>
      </c>
      <c r="R13" s="51"/>
      <c r="S13" s="51"/>
      <c r="T13" s="51"/>
      <c r="U13" s="34"/>
      <c r="V13" s="52">
        <f t="shared" si="1"/>
        <v>3</v>
      </c>
    </row>
    <row r="14" spans="1:22" ht="15">
      <c r="A14" s="103"/>
      <c r="B14" s="101"/>
      <c r="C14" s="22" t="s">
        <v>12</v>
      </c>
      <c r="D14" s="11"/>
      <c r="E14" s="11"/>
      <c r="F14" s="11"/>
      <c r="G14" s="35"/>
      <c r="H14" s="11"/>
      <c r="I14" s="11"/>
      <c r="J14" s="11"/>
      <c r="K14" s="35"/>
      <c r="L14" s="58"/>
      <c r="M14" s="19"/>
      <c r="N14" s="13"/>
      <c r="O14" s="14">
        <v>235</v>
      </c>
      <c r="P14" s="35">
        <f>SUM(M14:O14)</f>
        <v>235</v>
      </c>
      <c r="Q14" s="56">
        <f t="shared" si="0"/>
        <v>235</v>
      </c>
      <c r="R14" s="13"/>
      <c r="S14" s="13"/>
      <c r="T14" s="13"/>
      <c r="U14" s="35"/>
      <c r="V14" s="56">
        <f t="shared" si="1"/>
        <v>235</v>
      </c>
    </row>
    <row r="15" spans="1:22" ht="15">
      <c r="A15" s="102">
        <v>6</v>
      </c>
      <c r="B15" s="106" t="s">
        <v>19</v>
      </c>
      <c r="C15" s="5" t="s">
        <v>35</v>
      </c>
      <c r="D15" s="17"/>
      <c r="E15" s="17"/>
      <c r="F15" s="17"/>
      <c r="G15" s="35"/>
      <c r="H15" s="17"/>
      <c r="I15" s="17"/>
      <c r="J15" s="17"/>
      <c r="K15" s="35"/>
      <c r="L15" s="58"/>
      <c r="M15" s="19"/>
      <c r="N15" s="13"/>
      <c r="O15" s="13"/>
      <c r="P15" s="35"/>
      <c r="Q15" s="56"/>
      <c r="R15" s="13">
        <v>2</v>
      </c>
      <c r="S15" s="13"/>
      <c r="T15" s="13"/>
      <c r="U15" s="34">
        <f>SUM(R15:T15)</f>
        <v>2</v>
      </c>
      <c r="V15" s="52">
        <f t="shared" si="1"/>
        <v>2</v>
      </c>
    </row>
    <row r="16" spans="1:22" ht="15">
      <c r="A16" s="103"/>
      <c r="B16" s="107"/>
      <c r="C16" s="5" t="s">
        <v>12</v>
      </c>
      <c r="D16" s="17"/>
      <c r="E16" s="17"/>
      <c r="F16" s="17"/>
      <c r="G16" s="35"/>
      <c r="H16" s="17"/>
      <c r="I16" s="17"/>
      <c r="J16" s="17"/>
      <c r="K16" s="35"/>
      <c r="L16" s="58"/>
      <c r="M16" s="19"/>
      <c r="N16" s="13"/>
      <c r="O16" s="13"/>
      <c r="P16" s="35"/>
      <c r="Q16" s="56"/>
      <c r="R16" s="13">
        <v>491.04</v>
      </c>
      <c r="S16" s="13"/>
      <c r="T16" s="13"/>
      <c r="U16" s="35">
        <f>SUM(R16:T16)</f>
        <v>491.04</v>
      </c>
      <c r="V16" s="56">
        <f t="shared" si="1"/>
        <v>491.04</v>
      </c>
    </row>
    <row r="17" spans="1:22" ht="15">
      <c r="A17" s="102">
        <v>7</v>
      </c>
      <c r="B17" s="110" t="s">
        <v>53</v>
      </c>
      <c r="C17" s="5" t="s">
        <v>35</v>
      </c>
      <c r="D17" s="17"/>
      <c r="E17" s="17"/>
      <c r="F17" s="17"/>
      <c r="G17" s="35"/>
      <c r="H17" s="17"/>
      <c r="I17" s="17"/>
      <c r="J17" s="17"/>
      <c r="K17" s="35"/>
      <c r="L17" s="58"/>
      <c r="M17" s="19"/>
      <c r="N17" s="13"/>
      <c r="O17" s="13"/>
      <c r="P17" s="35"/>
      <c r="Q17" s="56"/>
      <c r="R17" s="13"/>
      <c r="S17" s="13"/>
      <c r="T17" s="13">
        <v>90</v>
      </c>
      <c r="U17" s="34">
        <f aca="true" t="shared" si="2" ref="U17:U28">SUM(R17:T17)</f>
        <v>90</v>
      </c>
      <c r="V17" s="52">
        <f aca="true" t="shared" si="3" ref="V17:V28">Q17+U17</f>
        <v>90</v>
      </c>
    </row>
    <row r="18" spans="1:22" ht="15">
      <c r="A18" s="103"/>
      <c r="B18" s="111"/>
      <c r="C18" s="5" t="s">
        <v>12</v>
      </c>
      <c r="D18" s="17"/>
      <c r="E18" s="17"/>
      <c r="F18" s="17"/>
      <c r="G18" s="35"/>
      <c r="H18" s="17"/>
      <c r="I18" s="17"/>
      <c r="J18" s="17"/>
      <c r="K18" s="35"/>
      <c r="L18" s="58"/>
      <c r="M18" s="19"/>
      <c r="N18" s="13"/>
      <c r="O18" s="13"/>
      <c r="P18" s="35"/>
      <c r="Q18" s="56"/>
      <c r="R18" s="13"/>
      <c r="S18" s="13"/>
      <c r="T18" s="13">
        <v>4300.78</v>
      </c>
      <c r="U18" s="35">
        <f t="shared" si="2"/>
        <v>4300.78</v>
      </c>
      <c r="V18" s="56">
        <f t="shared" si="3"/>
        <v>4300.78</v>
      </c>
    </row>
    <row r="19" spans="1:22" ht="15">
      <c r="A19" s="102">
        <v>8</v>
      </c>
      <c r="B19" s="108" t="s">
        <v>59</v>
      </c>
      <c r="C19" s="22" t="s">
        <v>11</v>
      </c>
      <c r="D19" s="17"/>
      <c r="E19" s="17"/>
      <c r="F19" s="17"/>
      <c r="G19" s="35"/>
      <c r="H19" s="17"/>
      <c r="I19" s="17"/>
      <c r="J19" s="17"/>
      <c r="K19" s="35"/>
      <c r="L19" s="58"/>
      <c r="M19" s="19"/>
      <c r="N19" s="13"/>
      <c r="O19" s="13"/>
      <c r="P19" s="35"/>
      <c r="Q19" s="56"/>
      <c r="R19" s="13"/>
      <c r="S19" s="13"/>
      <c r="T19" s="13">
        <v>2</v>
      </c>
      <c r="U19" s="34">
        <f t="shared" si="2"/>
        <v>2</v>
      </c>
      <c r="V19" s="52">
        <f t="shared" si="3"/>
        <v>2</v>
      </c>
    </row>
    <row r="20" spans="1:22" ht="15">
      <c r="A20" s="103"/>
      <c r="B20" s="109"/>
      <c r="C20" s="22" t="s">
        <v>12</v>
      </c>
      <c r="D20" s="17"/>
      <c r="E20" s="17"/>
      <c r="F20" s="17"/>
      <c r="G20" s="35"/>
      <c r="H20" s="17"/>
      <c r="I20" s="17"/>
      <c r="J20" s="17"/>
      <c r="K20" s="35"/>
      <c r="L20" s="58"/>
      <c r="M20" s="19"/>
      <c r="N20" s="13"/>
      <c r="O20" s="13"/>
      <c r="P20" s="35"/>
      <c r="Q20" s="56"/>
      <c r="R20" s="13"/>
      <c r="S20" s="13"/>
      <c r="T20" s="13">
        <v>47.63</v>
      </c>
      <c r="U20" s="35">
        <f t="shared" si="2"/>
        <v>47.63</v>
      </c>
      <c r="V20" s="56">
        <f t="shared" si="3"/>
        <v>47.63</v>
      </c>
    </row>
    <row r="21" spans="1:22" ht="15">
      <c r="A21" s="102">
        <v>9</v>
      </c>
      <c r="B21" s="108" t="s">
        <v>32</v>
      </c>
      <c r="C21" s="22" t="s">
        <v>11</v>
      </c>
      <c r="D21" s="17"/>
      <c r="E21" s="17"/>
      <c r="F21" s="17"/>
      <c r="G21" s="35"/>
      <c r="H21" s="17"/>
      <c r="I21" s="17"/>
      <c r="J21" s="17"/>
      <c r="K21" s="35"/>
      <c r="L21" s="58"/>
      <c r="M21" s="19"/>
      <c r="N21" s="13"/>
      <c r="O21" s="13"/>
      <c r="P21" s="35"/>
      <c r="Q21" s="56"/>
      <c r="R21" s="13"/>
      <c r="S21" s="13"/>
      <c r="T21" s="13">
        <v>1</v>
      </c>
      <c r="U21" s="34">
        <f t="shared" si="2"/>
        <v>1</v>
      </c>
      <c r="V21" s="52">
        <f t="shared" si="3"/>
        <v>1</v>
      </c>
    </row>
    <row r="22" spans="1:22" ht="15">
      <c r="A22" s="103"/>
      <c r="B22" s="109"/>
      <c r="C22" s="22" t="s">
        <v>12</v>
      </c>
      <c r="D22" s="17"/>
      <c r="E22" s="17"/>
      <c r="F22" s="17"/>
      <c r="G22" s="35"/>
      <c r="H22" s="17"/>
      <c r="I22" s="17"/>
      <c r="J22" s="17"/>
      <c r="K22" s="35"/>
      <c r="L22" s="58"/>
      <c r="M22" s="19"/>
      <c r="N22" s="13"/>
      <c r="O22" s="13"/>
      <c r="P22" s="35"/>
      <c r="Q22" s="56"/>
      <c r="R22" s="13"/>
      <c r="S22" s="13"/>
      <c r="T22" s="13">
        <v>9.07</v>
      </c>
      <c r="U22" s="35">
        <f t="shared" si="2"/>
        <v>9.07</v>
      </c>
      <c r="V22" s="56">
        <f t="shared" si="3"/>
        <v>9.07</v>
      </c>
    </row>
    <row r="23" spans="1:22" ht="15">
      <c r="A23" s="102">
        <v>10</v>
      </c>
      <c r="B23" s="108" t="s">
        <v>71</v>
      </c>
      <c r="C23" s="22" t="s">
        <v>11</v>
      </c>
      <c r="D23" s="17"/>
      <c r="E23" s="17"/>
      <c r="F23" s="17"/>
      <c r="G23" s="35"/>
      <c r="H23" s="17"/>
      <c r="I23" s="17"/>
      <c r="J23" s="17"/>
      <c r="K23" s="35"/>
      <c r="L23" s="58"/>
      <c r="M23" s="19"/>
      <c r="N23" s="13"/>
      <c r="O23" s="13"/>
      <c r="P23" s="35"/>
      <c r="Q23" s="56"/>
      <c r="R23" s="13"/>
      <c r="S23" s="13"/>
      <c r="T23" s="13">
        <v>1</v>
      </c>
      <c r="U23" s="34">
        <f t="shared" si="2"/>
        <v>1</v>
      </c>
      <c r="V23" s="52">
        <f t="shared" si="3"/>
        <v>1</v>
      </c>
    </row>
    <row r="24" spans="1:22" ht="15">
      <c r="A24" s="103"/>
      <c r="B24" s="109"/>
      <c r="C24" s="22" t="s">
        <v>12</v>
      </c>
      <c r="D24" s="17"/>
      <c r="E24" s="17"/>
      <c r="F24" s="17"/>
      <c r="G24" s="35"/>
      <c r="H24" s="17"/>
      <c r="I24" s="17"/>
      <c r="J24" s="17"/>
      <c r="K24" s="35"/>
      <c r="L24" s="58"/>
      <c r="M24" s="19"/>
      <c r="N24" s="13"/>
      <c r="O24" s="13"/>
      <c r="P24" s="35"/>
      <c r="Q24" s="56"/>
      <c r="R24" s="13"/>
      <c r="S24" s="13"/>
      <c r="T24" s="13">
        <v>166.78</v>
      </c>
      <c r="U24" s="35">
        <f t="shared" si="2"/>
        <v>166.78</v>
      </c>
      <c r="V24" s="56">
        <f t="shared" si="3"/>
        <v>166.78</v>
      </c>
    </row>
    <row r="25" spans="1:22" ht="18">
      <c r="A25" s="102">
        <v>11</v>
      </c>
      <c r="B25" s="108" t="s">
        <v>72</v>
      </c>
      <c r="C25" s="22" t="s">
        <v>38</v>
      </c>
      <c r="D25" s="17"/>
      <c r="E25" s="17"/>
      <c r="F25" s="17"/>
      <c r="G25" s="35"/>
      <c r="H25" s="17"/>
      <c r="I25" s="17"/>
      <c r="J25" s="17"/>
      <c r="K25" s="35"/>
      <c r="L25" s="58"/>
      <c r="M25" s="19"/>
      <c r="N25" s="13"/>
      <c r="O25" s="13"/>
      <c r="P25" s="35"/>
      <c r="Q25" s="56"/>
      <c r="R25" s="13"/>
      <c r="S25" s="13"/>
      <c r="T25" s="13">
        <v>2.6</v>
      </c>
      <c r="U25" s="36">
        <f t="shared" si="2"/>
        <v>2.6</v>
      </c>
      <c r="V25" s="57">
        <f t="shared" si="3"/>
        <v>2.6</v>
      </c>
    </row>
    <row r="26" spans="1:22" ht="15">
      <c r="A26" s="103"/>
      <c r="B26" s="109"/>
      <c r="C26" s="22" t="s">
        <v>12</v>
      </c>
      <c r="D26" s="17"/>
      <c r="E26" s="17"/>
      <c r="F26" s="17"/>
      <c r="G26" s="35"/>
      <c r="H26" s="17"/>
      <c r="I26" s="17"/>
      <c r="J26" s="17"/>
      <c r="K26" s="35"/>
      <c r="L26" s="58"/>
      <c r="M26" s="19"/>
      <c r="N26" s="13"/>
      <c r="O26" s="13"/>
      <c r="P26" s="35"/>
      <c r="Q26" s="56"/>
      <c r="R26" s="13"/>
      <c r="S26" s="13"/>
      <c r="T26" s="13">
        <v>62.28</v>
      </c>
      <c r="U26" s="35">
        <f t="shared" si="2"/>
        <v>62.28</v>
      </c>
      <c r="V26" s="56">
        <f t="shared" si="3"/>
        <v>62.28</v>
      </c>
    </row>
    <row r="27" spans="1:22" ht="18">
      <c r="A27" s="102">
        <v>12</v>
      </c>
      <c r="B27" s="108" t="s">
        <v>37</v>
      </c>
      <c r="C27" s="22" t="s">
        <v>38</v>
      </c>
      <c r="D27" s="17"/>
      <c r="E27" s="17"/>
      <c r="F27" s="17"/>
      <c r="G27" s="35"/>
      <c r="H27" s="17"/>
      <c r="I27" s="17"/>
      <c r="J27" s="17"/>
      <c r="K27" s="35"/>
      <c r="L27" s="58"/>
      <c r="M27" s="19"/>
      <c r="N27" s="13"/>
      <c r="O27" s="13"/>
      <c r="P27" s="35"/>
      <c r="Q27" s="56"/>
      <c r="R27" s="13"/>
      <c r="S27" s="13"/>
      <c r="T27" s="13">
        <v>1</v>
      </c>
      <c r="U27" s="34">
        <f t="shared" si="2"/>
        <v>1</v>
      </c>
      <c r="V27" s="52">
        <f t="shared" si="3"/>
        <v>1</v>
      </c>
    </row>
    <row r="28" spans="1:22" ht="15">
      <c r="A28" s="103"/>
      <c r="B28" s="109"/>
      <c r="C28" s="22" t="s">
        <v>12</v>
      </c>
      <c r="D28" s="17"/>
      <c r="E28" s="17"/>
      <c r="F28" s="17"/>
      <c r="G28" s="35"/>
      <c r="H28" s="17"/>
      <c r="I28" s="17"/>
      <c r="J28" s="17"/>
      <c r="K28" s="35"/>
      <c r="L28" s="58"/>
      <c r="M28" s="19"/>
      <c r="N28" s="13"/>
      <c r="O28" s="13"/>
      <c r="P28" s="35"/>
      <c r="Q28" s="56"/>
      <c r="R28" s="13"/>
      <c r="S28" s="13"/>
      <c r="T28" s="13">
        <v>23.95</v>
      </c>
      <c r="U28" s="35">
        <f t="shared" si="2"/>
        <v>23.95</v>
      </c>
      <c r="V28" s="56">
        <f t="shared" si="3"/>
        <v>23.95</v>
      </c>
    </row>
    <row r="29" spans="1:22" ht="15">
      <c r="A29" s="1">
        <v>13</v>
      </c>
      <c r="B29" s="25" t="s">
        <v>30</v>
      </c>
      <c r="C29" s="22" t="s">
        <v>12</v>
      </c>
      <c r="D29" s="11"/>
      <c r="E29" s="11"/>
      <c r="F29" s="11">
        <v>28</v>
      </c>
      <c r="G29" s="35">
        <f>SUM(D29:F29)</f>
        <v>28</v>
      </c>
      <c r="H29" s="11">
        <v>163.98</v>
      </c>
      <c r="I29" s="11"/>
      <c r="J29" s="11"/>
      <c r="K29" s="35">
        <f>SUM(H29:J29)</f>
        <v>163.98</v>
      </c>
      <c r="L29" s="58">
        <f>G29+K29</f>
        <v>191.98</v>
      </c>
      <c r="M29" s="19"/>
      <c r="N29" s="14">
        <v>14</v>
      </c>
      <c r="O29" s="13"/>
      <c r="P29" s="35">
        <f>SUM(M29:O29)</f>
        <v>14</v>
      </c>
      <c r="Q29" s="56">
        <f>L29+P29</f>
        <v>205.98</v>
      </c>
      <c r="R29" s="13"/>
      <c r="S29" s="13"/>
      <c r="T29" s="13"/>
      <c r="U29" s="35">
        <f>SUM(R29:T29)</f>
        <v>0</v>
      </c>
      <c r="V29" s="56">
        <f t="shared" si="1"/>
        <v>205.98</v>
      </c>
    </row>
    <row r="30" spans="1:22" ht="14.25">
      <c r="A30" s="2"/>
      <c r="B30" s="65" t="s">
        <v>13</v>
      </c>
      <c r="C30" s="72" t="s">
        <v>12</v>
      </c>
      <c r="D30" s="68"/>
      <c r="E30" s="68">
        <f>E6+E8+E10+E12+E14+E16+E29</f>
        <v>66.1</v>
      </c>
      <c r="F30" s="68">
        <f>F6+F8+F10+F12+F14+F16+F29</f>
        <v>37.32</v>
      </c>
      <c r="G30" s="69">
        <f>SUM(D30:F30)</f>
        <v>103.41999999999999</v>
      </c>
      <c r="H30" s="68">
        <f>H6+H8+H10+H12+H14+H16+H29</f>
        <v>163.98</v>
      </c>
      <c r="I30" s="68"/>
      <c r="J30" s="68"/>
      <c r="K30" s="69">
        <f>SUM(H30:J30)</f>
        <v>163.98</v>
      </c>
      <c r="L30" s="77">
        <f>G30+K30</f>
        <v>267.4</v>
      </c>
      <c r="M30" s="68">
        <f>M6+M8+M10+M12+M14+M16+M29</f>
        <v>3708.36</v>
      </c>
      <c r="N30" s="67">
        <f>N6+N8+N10+N12+N14+N16+N29</f>
        <v>14</v>
      </c>
      <c r="O30" s="67">
        <f>O6+O8+O10+O12+O14+O16+O29</f>
        <v>235</v>
      </c>
      <c r="P30" s="69">
        <f>SUM(M30:O30)</f>
        <v>3957.36</v>
      </c>
      <c r="Q30" s="77">
        <f>L30+P30</f>
        <v>4224.76</v>
      </c>
      <c r="R30" s="67">
        <f>R6+R8+R10+R12+R14+R16+R29</f>
        <v>516.12</v>
      </c>
      <c r="S30" s="67"/>
      <c r="T30" s="67">
        <f>T6+T8+T10+T12+T14+T16+T29+T18+T20+T22+T24+T26+T28</f>
        <v>4660.659999999999</v>
      </c>
      <c r="U30" s="69">
        <f>SUM(R30:T30)</f>
        <v>5176.779999999999</v>
      </c>
      <c r="V30" s="77">
        <f>Q30+U30</f>
        <v>9401.539999999999</v>
      </c>
    </row>
    <row r="31" spans="1:2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</sheetData>
  <sheetProtection/>
  <mergeCells count="30">
    <mergeCell ref="A23:A24"/>
    <mergeCell ref="B23:B24"/>
    <mergeCell ref="A25:A26"/>
    <mergeCell ref="A27:A28"/>
    <mergeCell ref="B25:B26"/>
    <mergeCell ref="B27:B28"/>
    <mergeCell ref="A17:A18"/>
    <mergeCell ref="B17:B18"/>
    <mergeCell ref="A19:A20"/>
    <mergeCell ref="B19:B20"/>
    <mergeCell ref="A21:A22"/>
    <mergeCell ref="B21:B22"/>
    <mergeCell ref="A1:V1"/>
    <mergeCell ref="D2:V2"/>
    <mergeCell ref="A7:A8"/>
    <mergeCell ref="A9:A10"/>
    <mergeCell ref="A13:A14"/>
    <mergeCell ref="B13:B14"/>
    <mergeCell ref="A2:A3"/>
    <mergeCell ref="B2:B3"/>
    <mergeCell ref="C2:C3"/>
    <mergeCell ref="A5:A6"/>
    <mergeCell ref="B5:B6"/>
    <mergeCell ref="A4:F4"/>
    <mergeCell ref="A15:A16"/>
    <mergeCell ref="B15:B16"/>
    <mergeCell ref="B11:B12"/>
    <mergeCell ref="A11:A12"/>
    <mergeCell ref="B7:B8"/>
    <mergeCell ref="B9:B10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zoomScale="70" zoomScaleNormal="70" zoomScalePageLayoutView="0" workbookViewId="0" topLeftCell="A1">
      <selection activeCell="A28" sqref="A28"/>
    </sheetView>
  </sheetViews>
  <sheetFormatPr defaultColWidth="8.796875" defaultRowHeight="14.25"/>
  <cols>
    <col min="1" max="1" width="3.5" style="0" customWidth="1"/>
    <col min="2" max="2" width="30" style="0" customWidth="1"/>
    <col min="3" max="3" width="5.0976562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3984375" style="0" customWidth="1"/>
    <col min="8" max="8" width="6.59765625" style="0" bestFit="1" customWidth="1"/>
    <col min="9" max="10" width="5.3984375" style="0" bestFit="1" customWidth="1"/>
    <col min="11" max="11" width="8.59765625" style="0" customWidth="1"/>
    <col min="12" max="12" width="9.3984375" style="0" customWidth="1"/>
    <col min="13" max="13" width="6.3984375" style="0" bestFit="1" customWidth="1"/>
    <col min="14" max="14" width="6.5" style="0" bestFit="1" customWidth="1"/>
    <col min="15" max="15" width="8.3984375" style="0" bestFit="1" customWidth="1"/>
    <col min="16" max="16" width="10.1992187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.09765625" style="0" customWidth="1"/>
  </cols>
  <sheetData>
    <row r="1" spans="1:22" ht="20.25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8.75">
      <c r="A2" s="91" t="s">
        <v>0</v>
      </c>
      <c r="B2" s="91" t="s">
        <v>1</v>
      </c>
      <c r="C2" s="91" t="s">
        <v>2</v>
      </c>
      <c r="D2" s="95" t="s">
        <v>3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45">
      <c r="A3" s="92"/>
      <c r="B3" s="92"/>
      <c r="C3" s="92"/>
      <c r="D3" s="79" t="s">
        <v>41</v>
      </c>
      <c r="E3" s="79" t="s">
        <v>42</v>
      </c>
      <c r="F3" s="79" t="s">
        <v>43</v>
      </c>
      <c r="G3" s="80" t="s">
        <v>4</v>
      </c>
      <c r="H3" s="79" t="s">
        <v>44</v>
      </c>
      <c r="I3" s="79" t="s">
        <v>45</v>
      </c>
      <c r="J3" s="79" t="s">
        <v>46</v>
      </c>
      <c r="K3" s="80" t="s">
        <v>5</v>
      </c>
      <c r="L3" s="81" t="s">
        <v>6</v>
      </c>
      <c r="M3" s="79" t="s">
        <v>47</v>
      </c>
      <c r="N3" s="79" t="s">
        <v>48</v>
      </c>
      <c r="O3" s="79" t="s">
        <v>49</v>
      </c>
      <c r="P3" s="80" t="s">
        <v>7</v>
      </c>
      <c r="Q3" s="81" t="s">
        <v>8</v>
      </c>
      <c r="R3" s="79" t="s">
        <v>50</v>
      </c>
      <c r="S3" s="79" t="s">
        <v>51</v>
      </c>
      <c r="T3" s="79" t="s">
        <v>52</v>
      </c>
      <c r="U3" s="80" t="s">
        <v>9</v>
      </c>
      <c r="V3" s="81" t="s">
        <v>10</v>
      </c>
    </row>
    <row r="4" spans="1:22" ht="15">
      <c r="A4" s="93" t="s">
        <v>60</v>
      </c>
      <c r="B4" s="94"/>
      <c r="C4" s="94"/>
      <c r="D4" s="94"/>
      <c r="E4" s="94"/>
      <c r="F4" s="94"/>
      <c r="G4" s="82"/>
      <c r="H4" s="83"/>
      <c r="I4" s="83"/>
      <c r="J4" s="83"/>
      <c r="K4" s="82"/>
      <c r="L4" s="84"/>
      <c r="M4" s="83"/>
      <c r="N4" s="83"/>
      <c r="O4" s="83"/>
      <c r="P4" s="82"/>
      <c r="Q4" s="84"/>
      <c r="R4" s="83"/>
      <c r="S4" s="83"/>
      <c r="T4" s="83"/>
      <c r="U4" s="82"/>
      <c r="V4" s="85"/>
    </row>
    <row r="5" spans="1:22" ht="15" customHeight="1">
      <c r="A5" s="102">
        <v>1</v>
      </c>
      <c r="B5" s="100" t="s">
        <v>15</v>
      </c>
      <c r="C5" s="3" t="s">
        <v>11</v>
      </c>
      <c r="D5" s="32">
        <v>1</v>
      </c>
      <c r="E5" s="11"/>
      <c r="F5" s="11"/>
      <c r="G5" s="34">
        <f aca="true" t="shared" si="0" ref="G5:G10">SUM(D5:F5)</f>
        <v>1</v>
      </c>
      <c r="H5" s="32"/>
      <c r="I5" s="32"/>
      <c r="J5" s="32"/>
      <c r="K5" s="34"/>
      <c r="L5" s="40">
        <f aca="true" t="shared" si="1" ref="L5:L12">G5+K5</f>
        <v>1</v>
      </c>
      <c r="M5" s="32">
        <v>3</v>
      </c>
      <c r="N5" s="32"/>
      <c r="O5" s="33"/>
      <c r="P5" s="34">
        <f aca="true" t="shared" si="2" ref="P5:P22">SUM(M5:O5)</f>
        <v>3</v>
      </c>
      <c r="Q5" s="52">
        <f aca="true" t="shared" si="3" ref="Q5:Q27">L5+P5</f>
        <v>4</v>
      </c>
      <c r="R5" s="51"/>
      <c r="S5" s="51"/>
      <c r="T5" s="51"/>
      <c r="U5" s="34"/>
      <c r="V5" s="52">
        <f aca="true" t="shared" si="4" ref="V5:V27">Q5+U5</f>
        <v>4</v>
      </c>
    </row>
    <row r="6" spans="1:22" ht="15">
      <c r="A6" s="103"/>
      <c r="B6" s="101"/>
      <c r="C6" s="3" t="s">
        <v>12</v>
      </c>
      <c r="D6" s="16">
        <v>22.63</v>
      </c>
      <c r="E6" s="11"/>
      <c r="F6" s="11"/>
      <c r="G6" s="35">
        <f t="shared" si="0"/>
        <v>22.63</v>
      </c>
      <c r="H6" s="11"/>
      <c r="I6" s="11"/>
      <c r="J6" s="11"/>
      <c r="K6" s="35"/>
      <c r="L6" s="58">
        <f t="shared" si="1"/>
        <v>22.63</v>
      </c>
      <c r="M6" s="11">
        <v>96.7</v>
      </c>
      <c r="N6" s="17"/>
      <c r="O6" s="9"/>
      <c r="P6" s="35">
        <f t="shared" si="2"/>
        <v>96.7</v>
      </c>
      <c r="Q6" s="42">
        <f t="shared" si="3"/>
        <v>119.33</v>
      </c>
      <c r="R6" s="13"/>
      <c r="S6" s="13"/>
      <c r="T6" s="13"/>
      <c r="U6" s="35"/>
      <c r="V6" s="42">
        <f t="shared" si="4"/>
        <v>119.33</v>
      </c>
    </row>
    <row r="7" spans="1:22" ht="15">
      <c r="A7" s="102">
        <v>2</v>
      </c>
      <c r="B7" s="100" t="s">
        <v>16</v>
      </c>
      <c r="C7" s="3" t="s">
        <v>11</v>
      </c>
      <c r="D7" s="32">
        <v>1</v>
      </c>
      <c r="E7" s="11"/>
      <c r="F7" s="11"/>
      <c r="G7" s="34">
        <f t="shared" si="0"/>
        <v>1</v>
      </c>
      <c r="H7" s="32"/>
      <c r="I7" s="32"/>
      <c r="J7" s="32"/>
      <c r="K7" s="34"/>
      <c r="L7" s="40">
        <f t="shared" si="1"/>
        <v>1</v>
      </c>
      <c r="M7" s="32">
        <v>2</v>
      </c>
      <c r="N7" s="32"/>
      <c r="O7" s="33"/>
      <c r="P7" s="34">
        <f t="shared" si="2"/>
        <v>2</v>
      </c>
      <c r="Q7" s="52">
        <f t="shared" si="3"/>
        <v>3</v>
      </c>
      <c r="R7" s="51"/>
      <c r="S7" s="51"/>
      <c r="T7" s="51"/>
      <c r="U7" s="34"/>
      <c r="V7" s="52">
        <f t="shared" si="4"/>
        <v>3</v>
      </c>
    </row>
    <row r="8" spans="1:22" ht="15">
      <c r="A8" s="103"/>
      <c r="B8" s="101"/>
      <c r="C8" s="3" t="s">
        <v>12</v>
      </c>
      <c r="D8" s="16">
        <v>13.3</v>
      </c>
      <c r="E8" s="11"/>
      <c r="F8" s="11"/>
      <c r="G8" s="35">
        <f t="shared" si="0"/>
        <v>13.3</v>
      </c>
      <c r="H8" s="11"/>
      <c r="I8" s="11"/>
      <c r="J8" s="11"/>
      <c r="K8" s="35"/>
      <c r="L8" s="58">
        <f t="shared" si="1"/>
        <v>13.3</v>
      </c>
      <c r="M8" s="11">
        <v>38.31</v>
      </c>
      <c r="N8" s="17"/>
      <c r="O8" s="9"/>
      <c r="P8" s="35">
        <f t="shared" si="2"/>
        <v>38.31</v>
      </c>
      <c r="Q8" s="42">
        <f t="shared" si="3"/>
        <v>51.61</v>
      </c>
      <c r="R8" s="13"/>
      <c r="S8" s="13"/>
      <c r="T8" s="13"/>
      <c r="U8" s="35"/>
      <c r="V8" s="42">
        <f t="shared" si="4"/>
        <v>51.61</v>
      </c>
    </row>
    <row r="9" spans="1:22" ht="15">
      <c r="A9" s="102">
        <v>3</v>
      </c>
      <c r="B9" s="100" t="s">
        <v>20</v>
      </c>
      <c r="C9" s="3" t="s">
        <v>11</v>
      </c>
      <c r="D9" s="32">
        <v>2</v>
      </c>
      <c r="E9" s="32"/>
      <c r="F9" s="32">
        <v>1</v>
      </c>
      <c r="G9" s="34">
        <f t="shared" si="0"/>
        <v>3</v>
      </c>
      <c r="H9" s="32"/>
      <c r="I9" s="32"/>
      <c r="J9" s="32"/>
      <c r="K9" s="34"/>
      <c r="L9" s="40">
        <f t="shared" si="1"/>
        <v>3</v>
      </c>
      <c r="M9" s="32">
        <v>2</v>
      </c>
      <c r="N9" s="32"/>
      <c r="O9" s="33"/>
      <c r="P9" s="34">
        <f t="shared" si="2"/>
        <v>2</v>
      </c>
      <c r="Q9" s="52">
        <f t="shared" si="3"/>
        <v>5</v>
      </c>
      <c r="R9" s="51"/>
      <c r="S9" s="51"/>
      <c r="T9" s="51"/>
      <c r="U9" s="34"/>
      <c r="V9" s="52">
        <f t="shared" si="4"/>
        <v>5</v>
      </c>
    </row>
    <row r="10" spans="1:22" ht="15">
      <c r="A10" s="103"/>
      <c r="B10" s="101"/>
      <c r="C10" s="3" t="s">
        <v>12</v>
      </c>
      <c r="D10" s="16">
        <v>18.64</v>
      </c>
      <c r="E10" s="11"/>
      <c r="F10" s="16">
        <v>9.32</v>
      </c>
      <c r="G10" s="35">
        <f t="shared" si="0"/>
        <v>27.96</v>
      </c>
      <c r="H10" s="11"/>
      <c r="I10" s="11"/>
      <c r="J10" s="11"/>
      <c r="K10" s="35"/>
      <c r="L10" s="58">
        <f t="shared" si="1"/>
        <v>27.96</v>
      </c>
      <c r="M10" s="11">
        <v>12.54</v>
      </c>
      <c r="N10" s="17"/>
      <c r="O10" s="9"/>
      <c r="P10" s="35">
        <f t="shared" si="2"/>
        <v>12.54</v>
      </c>
      <c r="Q10" s="42">
        <f t="shared" si="3"/>
        <v>40.5</v>
      </c>
      <c r="R10" s="13"/>
      <c r="S10" s="13"/>
      <c r="T10" s="13"/>
      <c r="U10" s="35"/>
      <c r="V10" s="42">
        <f t="shared" si="4"/>
        <v>40.5</v>
      </c>
    </row>
    <row r="11" spans="1:22" ht="15">
      <c r="A11" s="102">
        <v>4</v>
      </c>
      <c r="B11" s="100" t="s">
        <v>22</v>
      </c>
      <c r="C11" s="3" t="s">
        <v>11</v>
      </c>
      <c r="D11" s="11"/>
      <c r="E11" s="11"/>
      <c r="F11" s="11"/>
      <c r="G11" s="35"/>
      <c r="H11" s="11"/>
      <c r="I11" s="11"/>
      <c r="J11" s="32">
        <v>1</v>
      </c>
      <c r="K11" s="34">
        <f>SUM(H11:J11)</f>
        <v>1</v>
      </c>
      <c r="L11" s="40">
        <f t="shared" si="1"/>
        <v>1</v>
      </c>
      <c r="M11" s="32"/>
      <c r="N11" s="32"/>
      <c r="O11" s="33"/>
      <c r="P11" s="34"/>
      <c r="Q11" s="52">
        <f t="shared" si="3"/>
        <v>1</v>
      </c>
      <c r="R11" s="51"/>
      <c r="S11" s="51"/>
      <c r="T11" s="51"/>
      <c r="U11" s="34"/>
      <c r="V11" s="52">
        <f t="shared" si="4"/>
        <v>1</v>
      </c>
    </row>
    <row r="12" spans="1:22" ht="15">
      <c r="A12" s="103"/>
      <c r="B12" s="101"/>
      <c r="C12" s="3" t="s">
        <v>12</v>
      </c>
      <c r="D12" s="11"/>
      <c r="E12" s="11"/>
      <c r="F12" s="11"/>
      <c r="G12" s="35"/>
      <c r="H12" s="11"/>
      <c r="I12" s="11"/>
      <c r="J12" s="11">
        <v>27.46</v>
      </c>
      <c r="K12" s="35">
        <f>SUM(H12:J12)</f>
        <v>27.46</v>
      </c>
      <c r="L12" s="58">
        <f t="shared" si="1"/>
        <v>27.46</v>
      </c>
      <c r="M12" s="11"/>
      <c r="N12" s="17"/>
      <c r="O12" s="9"/>
      <c r="P12" s="35"/>
      <c r="Q12" s="42">
        <f t="shared" si="3"/>
        <v>27.46</v>
      </c>
      <c r="R12" s="13"/>
      <c r="S12" s="13"/>
      <c r="T12" s="13"/>
      <c r="U12" s="35"/>
      <c r="V12" s="42">
        <f t="shared" si="4"/>
        <v>27.46</v>
      </c>
    </row>
    <row r="13" spans="1:22" ht="15">
      <c r="A13" s="102">
        <v>5</v>
      </c>
      <c r="B13" s="100" t="s">
        <v>17</v>
      </c>
      <c r="C13" s="3" t="s">
        <v>11</v>
      </c>
      <c r="D13" s="11"/>
      <c r="E13" s="11"/>
      <c r="F13" s="11"/>
      <c r="G13" s="35"/>
      <c r="H13" s="11"/>
      <c r="I13" s="11"/>
      <c r="J13" s="11"/>
      <c r="K13" s="35"/>
      <c r="L13" s="58"/>
      <c r="M13" s="32">
        <v>1</v>
      </c>
      <c r="N13" s="32"/>
      <c r="O13" s="33"/>
      <c r="P13" s="34">
        <f t="shared" si="2"/>
        <v>1</v>
      </c>
      <c r="Q13" s="52">
        <f t="shared" si="3"/>
        <v>1</v>
      </c>
      <c r="R13" s="51"/>
      <c r="S13" s="51"/>
      <c r="T13" s="51"/>
      <c r="U13" s="34"/>
      <c r="V13" s="52">
        <f t="shared" si="4"/>
        <v>1</v>
      </c>
    </row>
    <row r="14" spans="1:22" ht="15">
      <c r="A14" s="103"/>
      <c r="B14" s="101"/>
      <c r="C14" s="3" t="s">
        <v>12</v>
      </c>
      <c r="D14" s="11"/>
      <c r="E14" s="11"/>
      <c r="F14" s="11"/>
      <c r="G14" s="35"/>
      <c r="H14" s="11"/>
      <c r="I14" s="11"/>
      <c r="J14" s="11"/>
      <c r="K14" s="35"/>
      <c r="L14" s="58"/>
      <c r="M14" s="11">
        <v>91.57</v>
      </c>
      <c r="N14" s="17"/>
      <c r="O14" s="9"/>
      <c r="P14" s="35">
        <f t="shared" si="2"/>
        <v>91.57</v>
      </c>
      <c r="Q14" s="42">
        <f t="shared" si="3"/>
        <v>91.57</v>
      </c>
      <c r="R14" s="13"/>
      <c r="S14" s="13"/>
      <c r="T14" s="13"/>
      <c r="U14" s="35"/>
      <c r="V14" s="42">
        <f t="shared" si="4"/>
        <v>91.57</v>
      </c>
    </row>
    <row r="15" spans="1:22" ht="15">
      <c r="A15" s="102">
        <v>6</v>
      </c>
      <c r="B15" s="100" t="s">
        <v>40</v>
      </c>
      <c r="C15" s="3" t="s">
        <v>11</v>
      </c>
      <c r="D15" s="11"/>
      <c r="E15" s="11"/>
      <c r="F15" s="11"/>
      <c r="G15" s="35"/>
      <c r="H15" s="11"/>
      <c r="I15" s="11"/>
      <c r="J15" s="11"/>
      <c r="K15" s="35"/>
      <c r="L15" s="58"/>
      <c r="M15" s="32">
        <v>5</v>
      </c>
      <c r="N15" s="32"/>
      <c r="O15" s="33"/>
      <c r="P15" s="34">
        <f t="shared" si="2"/>
        <v>5</v>
      </c>
      <c r="Q15" s="52">
        <f t="shared" si="3"/>
        <v>5</v>
      </c>
      <c r="R15" s="51"/>
      <c r="S15" s="51"/>
      <c r="T15" s="51"/>
      <c r="U15" s="35"/>
      <c r="V15" s="52">
        <f t="shared" si="4"/>
        <v>5</v>
      </c>
    </row>
    <row r="16" spans="1:22" ht="15">
      <c r="A16" s="103"/>
      <c r="B16" s="101"/>
      <c r="C16" s="3" t="s">
        <v>12</v>
      </c>
      <c r="D16" s="11"/>
      <c r="E16" s="11"/>
      <c r="F16" s="11"/>
      <c r="G16" s="35"/>
      <c r="H16" s="11"/>
      <c r="I16" s="11"/>
      <c r="J16" s="11"/>
      <c r="K16" s="35"/>
      <c r="L16" s="58"/>
      <c r="M16" s="11">
        <v>106.78</v>
      </c>
      <c r="N16" s="17"/>
      <c r="O16" s="9"/>
      <c r="P16" s="35">
        <f t="shared" si="2"/>
        <v>106.78</v>
      </c>
      <c r="Q16" s="42">
        <f t="shared" si="3"/>
        <v>106.78</v>
      </c>
      <c r="R16" s="13"/>
      <c r="S16" s="13"/>
      <c r="T16" s="13"/>
      <c r="U16" s="35"/>
      <c r="V16" s="42">
        <f t="shared" si="4"/>
        <v>106.78</v>
      </c>
    </row>
    <row r="17" spans="1:22" ht="15">
      <c r="A17" s="102">
        <v>7</v>
      </c>
      <c r="B17" s="100" t="s">
        <v>34</v>
      </c>
      <c r="C17" s="3" t="s">
        <v>35</v>
      </c>
      <c r="D17" s="11"/>
      <c r="E17" s="11"/>
      <c r="F17" s="11"/>
      <c r="G17" s="35"/>
      <c r="H17" s="11"/>
      <c r="I17" s="11"/>
      <c r="J17" s="11"/>
      <c r="K17" s="35"/>
      <c r="L17" s="58"/>
      <c r="M17" s="19"/>
      <c r="N17" s="19">
        <v>22</v>
      </c>
      <c r="O17" s="13">
        <v>8.5</v>
      </c>
      <c r="P17" s="35">
        <f t="shared" si="2"/>
        <v>30.5</v>
      </c>
      <c r="Q17" s="42">
        <f t="shared" si="3"/>
        <v>30.5</v>
      </c>
      <c r="R17" s="13"/>
      <c r="S17" s="13"/>
      <c r="T17" s="13"/>
      <c r="U17" s="35"/>
      <c r="V17" s="42">
        <f t="shared" si="4"/>
        <v>30.5</v>
      </c>
    </row>
    <row r="18" spans="1:22" ht="15">
      <c r="A18" s="103"/>
      <c r="B18" s="101"/>
      <c r="C18" s="3" t="s">
        <v>12</v>
      </c>
      <c r="D18" s="11"/>
      <c r="E18" s="11"/>
      <c r="F18" s="11"/>
      <c r="G18" s="35"/>
      <c r="H18" s="11"/>
      <c r="I18" s="11"/>
      <c r="J18" s="11"/>
      <c r="K18" s="35"/>
      <c r="L18" s="58"/>
      <c r="M18" s="19"/>
      <c r="N18" s="19">
        <v>118.81</v>
      </c>
      <c r="O18" s="13">
        <v>11.53</v>
      </c>
      <c r="P18" s="35">
        <f t="shared" si="2"/>
        <v>130.34</v>
      </c>
      <c r="Q18" s="42">
        <f t="shared" si="3"/>
        <v>130.34</v>
      </c>
      <c r="R18" s="13"/>
      <c r="S18" s="13"/>
      <c r="T18" s="13"/>
      <c r="U18" s="35"/>
      <c r="V18" s="42">
        <f t="shared" si="4"/>
        <v>130.34</v>
      </c>
    </row>
    <row r="19" spans="1:22" ht="15">
      <c r="A19" s="102">
        <v>8</v>
      </c>
      <c r="B19" s="100" t="s">
        <v>36</v>
      </c>
      <c r="C19" s="3" t="s">
        <v>35</v>
      </c>
      <c r="D19" s="17"/>
      <c r="E19" s="17"/>
      <c r="F19" s="17"/>
      <c r="G19" s="35"/>
      <c r="H19" s="17"/>
      <c r="I19" s="17"/>
      <c r="J19" s="17"/>
      <c r="K19" s="35"/>
      <c r="L19" s="58"/>
      <c r="M19" s="19"/>
      <c r="N19" s="19">
        <v>10</v>
      </c>
      <c r="O19" s="13"/>
      <c r="P19" s="34">
        <f t="shared" si="2"/>
        <v>10</v>
      </c>
      <c r="Q19" s="52">
        <f t="shared" si="3"/>
        <v>10</v>
      </c>
      <c r="R19" s="51"/>
      <c r="S19" s="51"/>
      <c r="T19" s="51"/>
      <c r="U19" s="34"/>
      <c r="V19" s="52">
        <f t="shared" si="4"/>
        <v>10</v>
      </c>
    </row>
    <row r="20" spans="1:22" ht="15">
      <c r="A20" s="103"/>
      <c r="B20" s="101"/>
      <c r="C20" s="3" t="s">
        <v>12</v>
      </c>
      <c r="D20" s="17"/>
      <c r="E20" s="17"/>
      <c r="F20" s="17"/>
      <c r="G20" s="35"/>
      <c r="H20" s="17"/>
      <c r="I20" s="17"/>
      <c r="J20" s="17"/>
      <c r="K20" s="35"/>
      <c r="L20" s="58"/>
      <c r="M20" s="19"/>
      <c r="N20" s="19">
        <v>804.4</v>
      </c>
      <c r="O20" s="13"/>
      <c r="P20" s="35">
        <f t="shared" si="2"/>
        <v>804.4</v>
      </c>
      <c r="Q20" s="42">
        <f t="shared" si="3"/>
        <v>804.4</v>
      </c>
      <c r="R20" s="13"/>
      <c r="S20" s="13"/>
      <c r="T20" s="13"/>
      <c r="U20" s="35"/>
      <c r="V20" s="42">
        <f t="shared" si="4"/>
        <v>804.4</v>
      </c>
    </row>
    <row r="21" spans="1:22" ht="18">
      <c r="A21" s="102">
        <v>9</v>
      </c>
      <c r="B21" s="100" t="s">
        <v>37</v>
      </c>
      <c r="C21" s="3" t="s">
        <v>38</v>
      </c>
      <c r="D21" s="17"/>
      <c r="E21" s="17"/>
      <c r="F21" s="17"/>
      <c r="G21" s="35"/>
      <c r="H21" s="17"/>
      <c r="I21" s="17"/>
      <c r="J21" s="17"/>
      <c r="K21" s="35"/>
      <c r="L21" s="58"/>
      <c r="M21" s="19"/>
      <c r="N21" s="19">
        <v>1</v>
      </c>
      <c r="O21" s="13"/>
      <c r="P21" s="34">
        <f t="shared" si="2"/>
        <v>1</v>
      </c>
      <c r="Q21" s="52">
        <f t="shared" si="3"/>
        <v>1</v>
      </c>
      <c r="R21" s="51"/>
      <c r="S21" s="51"/>
      <c r="T21" s="51"/>
      <c r="U21" s="34"/>
      <c r="V21" s="52">
        <f t="shared" si="4"/>
        <v>1</v>
      </c>
    </row>
    <row r="22" spans="1:22" ht="15">
      <c r="A22" s="103"/>
      <c r="B22" s="101"/>
      <c r="C22" s="3" t="s">
        <v>12</v>
      </c>
      <c r="D22" s="17"/>
      <c r="E22" s="17"/>
      <c r="F22" s="17"/>
      <c r="G22" s="35"/>
      <c r="H22" s="17"/>
      <c r="I22" s="17"/>
      <c r="J22" s="17"/>
      <c r="K22" s="35"/>
      <c r="L22" s="58"/>
      <c r="M22" s="19"/>
      <c r="N22" s="19">
        <v>13.89</v>
      </c>
      <c r="O22" s="13"/>
      <c r="P22" s="35">
        <f t="shared" si="2"/>
        <v>13.89</v>
      </c>
      <c r="Q22" s="42">
        <f t="shared" si="3"/>
        <v>13.89</v>
      </c>
      <c r="R22" s="13"/>
      <c r="S22" s="13"/>
      <c r="T22" s="13"/>
      <c r="U22" s="35"/>
      <c r="V22" s="42">
        <f t="shared" si="4"/>
        <v>13.89</v>
      </c>
    </row>
    <row r="23" spans="1:22" ht="15">
      <c r="A23" s="102">
        <v>10</v>
      </c>
      <c r="B23" s="100" t="s">
        <v>53</v>
      </c>
      <c r="C23" s="3" t="s">
        <v>35</v>
      </c>
      <c r="D23" s="17"/>
      <c r="E23" s="17"/>
      <c r="F23" s="17"/>
      <c r="G23" s="35"/>
      <c r="H23" s="17"/>
      <c r="I23" s="17"/>
      <c r="J23" s="17"/>
      <c r="K23" s="35"/>
      <c r="L23" s="58"/>
      <c r="M23" s="19"/>
      <c r="N23" s="19"/>
      <c r="O23" s="13"/>
      <c r="P23" s="35"/>
      <c r="Q23" s="42"/>
      <c r="R23" s="13">
        <v>12</v>
      </c>
      <c r="S23" s="13"/>
      <c r="T23" s="13"/>
      <c r="U23" s="34">
        <f>SUM(R23:T23)</f>
        <v>12</v>
      </c>
      <c r="V23" s="52">
        <f t="shared" si="4"/>
        <v>12</v>
      </c>
    </row>
    <row r="24" spans="1:22" ht="15">
      <c r="A24" s="103"/>
      <c r="B24" s="101"/>
      <c r="C24" s="3" t="s">
        <v>12</v>
      </c>
      <c r="D24" s="17"/>
      <c r="E24" s="17"/>
      <c r="F24" s="17"/>
      <c r="G24" s="35"/>
      <c r="H24" s="17"/>
      <c r="I24" s="17"/>
      <c r="J24" s="17"/>
      <c r="K24" s="35"/>
      <c r="L24" s="58"/>
      <c r="M24" s="19"/>
      <c r="N24" s="19"/>
      <c r="O24" s="13"/>
      <c r="P24" s="35"/>
      <c r="Q24" s="42"/>
      <c r="R24" s="13">
        <v>619.15</v>
      </c>
      <c r="S24" s="13"/>
      <c r="T24" s="13"/>
      <c r="U24" s="35">
        <f>SUM(R24:T24)</f>
        <v>619.15</v>
      </c>
      <c r="V24" s="42">
        <f t="shared" si="4"/>
        <v>619.15</v>
      </c>
    </row>
    <row r="25" spans="1:22" ht="18">
      <c r="A25" s="102">
        <v>11</v>
      </c>
      <c r="B25" s="100" t="s">
        <v>70</v>
      </c>
      <c r="C25" s="3" t="s">
        <v>38</v>
      </c>
      <c r="D25" s="17"/>
      <c r="E25" s="17"/>
      <c r="F25" s="17"/>
      <c r="G25" s="35"/>
      <c r="H25" s="17"/>
      <c r="I25" s="17"/>
      <c r="J25" s="17"/>
      <c r="K25" s="35"/>
      <c r="L25" s="58"/>
      <c r="M25" s="19"/>
      <c r="N25" s="19"/>
      <c r="O25" s="13"/>
      <c r="P25" s="35"/>
      <c r="Q25" s="42"/>
      <c r="R25" s="13"/>
      <c r="S25" s="13"/>
      <c r="T25" s="13">
        <v>0.4</v>
      </c>
      <c r="U25" s="36">
        <f>SUM(R25:T25)</f>
        <v>0.4</v>
      </c>
      <c r="V25" s="57">
        <f>Q25+U25</f>
        <v>0.4</v>
      </c>
    </row>
    <row r="26" spans="1:22" ht="15">
      <c r="A26" s="103"/>
      <c r="B26" s="101"/>
      <c r="C26" s="3" t="s">
        <v>12</v>
      </c>
      <c r="D26" s="17"/>
      <c r="E26" s="17"/>
      <c r="F26" s="17"/>
      <c r="G26" s="35"/>
      <c r="H26" s="17"/>
      <c r="I26" s="17"/>
      <c r="J26" s="17"/>
      <c r="K26" s="35"/>
      <c r="L26" s="58"/>
      <c r="M26" s="19"/>
      <c r="N26" s="19"/>
      <c r="O26" s="13"/>
      <c r="P26" s="35"/>
      <c r="Q26" s="42"/>
      <c r="R26" s="13"/>
      <c r="S26" s="13"/>
      <c r="T26" s="13">
        <v>2.28</v>
      </c>
      <c r="U26" s="35">
        <f>SUM(R26:T26)</f>
        <v>2.28</v>
      </c>
      <c r="V26" s="42">
        <f>Q26+U26</f>
        <v>2.28</v>
      </c>
    </row>
    <row r="27" spans="1:22" ht="15">
      <c r="A27" s="1">
        <v>12</v>
      </c>
      <c r="B27" s="8" t="s">
        <v>30</v>
      </c>
      <c r="C27" s="3" t="s">
        <v>12</v>
      </c>
      <c r="D27" s="11"/>
      <c r="E27" s="11"/>
      <c r="F27" s="11"/>
      <c r="G27" s="35"/>
      <c r="H27" s="11"/>
      <c r="I27" s="11">
        <v>50.71</v>
      </c>
      <c r="J27" s="11">
        <v>26.8</v>
      </c>
      <c r="K27" s="35">
        <f>SUM(H27:J27)</f>
        <v>77.51</v>
      </c>
      <c r="L27" s="58">
        <f>G27+K27</f>
        <v>77.51</v>
      </c>
      <c r="M27" s="19"/>
      <c r="N27" s="19"/>
      <c r="O27" s="13"/>
      <c r="P27" s="35"/>
      <c r="Q27" s="42">
        <f t="shared" si="3"/>
        <v>77.51</v>
      </c>
      <c r="R27" s="13"/>
      <c r="S27" s="13"/>
      <c r="T27" s="13"/>
      <c r="U27" s="35"/>
      <c r="V27" s="42">
        <f t="shared" si="4"/>
        <v>77.51</v>
      </c>
    </row>
    <row r="28" spans="1:22" ht="14.25" customHeight="1">
      <c r="A28" s="2"/>
      <c r="B28" s="65" t="s">
        <v>13</v>
      </c>
      <c r="C28" s="66" t="s">
        <v>12</v>
      </c>
      <c r="D28" s="68">
        <f>D6+D8+D10+D12+D14+D18+D20+D27</f>
        <v>54.57</v>
      </c>
      <c r="E28" s="68"/>
      <c r="F28" s="68">
        <f>F6+F8+F10+F12+F14+F18+F20+F27</f>
        <v>9.32</v>
      </c>
      <c r="G28" s="69">
        <f>SUM(D28:F28)</f>
        <v>63.89</v>
      </c>
      <c r="H28" s="68"/>
      <c r="I28" s="68">
        <f>I6+I8+I10+I12+I14+I18+I20+I27</f>
        <v>50.71</v>
      </c>
      <c r="J28" s="68">
        <f>J6+J8+J10+J12+J14+J18+J20+J27</f>
        <v>54.260000000000005</v>
      </c>
      <c r="K28" s="69">
        <f>SUM(H28:J28)</f>
        <v>104.97</v>
      </c>
      <c r="L28" s="77">
        <f>G28+K28</f>
        <v>168.86</v>
      </c>
      <c r="M28" s="68">
        <f>M6+M8+M10+M12+M14+M18+M20+M27+M16</f>
        <v>345.9</v>
      </c>
      <c r="N28" s="68">
        <f>N6+N8+N10+N12+N14+N18+N20+N27+N22</f>
        <v>937.1</v>
      </c>
      <c r="O28" s="67">
        <f>O6+O8+O10+O12+O14+O18+O20+O27</f>
        <v>11.53</v>
      </c>
      <c r="P28" s="69">
        <f>SUM(M28:O28)</f>
        <v>1294.53</v>
      </c>
      <c r="Q28" s="74">
        <f>L28+P28</f>
        <v>1463.3899999999999</v>
      </c>
      <c r="R28" s="67">
        <f>R6+R8+R10+R12+R14+R16+R18+R20+R22+R24+R27</f>
        <v>619.15</v>
      </c>
      <c r="S28" s="67"/>
      <c r="T28" s="67">
        <f>T6+T8+T10+T12+T14+T18+T20+T27+T26</f>
        <v>2.28</v>
      </c>
      <c r="U28" s="69">
        <f>SUM(R28:T28)</f>
        <v>621.43</v>
      </c>
      <c r="V28" s="74">
        <f>Q28+U28</f>
        <v>2084.8199999999997</v>
      </c>
    </row>
  </sheetData>
  <sheetProtection/>
  <mergeCells count="28">
    <mergeCell ref="B25:B26"/>
    <mergeCell ref="A25:A26"/>
    <mergeCell ref="A1:V1"/>
    <mergeCell ref="D2:V2"/>
    <mergeCell ref="A11:A12"/>
    <mergeCell ref="B11:B12"/>
    <mergeCell ref="B21:B22"/>
    <mergeCell ref="A15:A16"/>
    <mergeCell ref="B15:B16"/>
    <mergeCell ref="A19:A20"/>
    <mergeCell ref="A7:A8"/>
    <mergeCell ref="B7:B8"/>
    <mergeCell ref="B9:B10"/>
    <mergeCell ref="A2:A3"/>
    <mergeCell ref="B2:B3"/>
    <mergeCell ref="C2:C3"/>
    <mergeCell ref="A5:A6"/>
    <mergeCell ref="B5:B6"/>
    <mergeCell ref="A13:A14"/>
    <mergeCell ref="B13:B14"/>
    <mergeCell ref="A4:F4"/>
    <mergeCell ref="A23:A24"/>
    <mergeCell ref="B23:B24"/>
    <mergeCell ref="A17:A18"/>
    <mergeCell ref="B17:B18"/>
    <mergeCell ref="A21:A22"/>
    <mergeCell ref="B19:B20"/>
    <mergeCell ref="A9:A10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8"/>
  <sheetViews>
    <sheetView zoomScale="70" zoomScaleNormal="70" zoomScalePageLayoutView="0" workbookViewId="0" topLeftCell="A1">
      <selection activeCell="A17" sqref="A17"/>
    </sheetView>
  </sheetViews>
  <sheetFormatPr defaultColWidth="8.796875" defaultRowHeight="14.25"/>
  <cols>
    <col min="1" max="1" width="3.3984375" style="0" customWidth="1"/>
    <col min="2" max="2" width="27.8984375" style="0" customWidth="1"/>
    <col min="3" max="3" width="4.69921875" style="0" customWidth="1"/>
    <col min="4" max="4" width="6.5" style="0" bestFit="1" customWidth="1"/>
    <col min="5" max="5" width="7.5" style="0" bestFit="1" customWidth="1"/>
    <col min="6" max="6" width="7.3984375" style="0" bestFit="1" customWidth="1"/>
    <col min="7" max="7" width="8.09765625" style="0" customWidth="1"/>
    <col min="8" max="8" width="6.59765625" style="0" bestFit="1" customWidth="1"/>
    <col min="9" max="9" width="5.3984375" style="0" bestFit="1" customWidth="1"/>
    <col min="10" max="10" width="6.3984375" style="0" bestFit="1" customWidth="1"/>
    <col min="12" max="12" width="10.0976562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0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59765625" style="0" customWidth="1"/>
  </cols>
  <sheetData>
    <row r="1" spans="1:22" ht="20.25">
      <c r="A1" s="90" t="s">
        <v>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8.75">
      <c r="A2" s="91" t="s">
        <v>0</v>
      </c>
      <c r="B2" s="91" t="s">
        <v>1</v>
      </c>
      <c r="C2" s="91" t="s">
        <v>2</v>
      </c>
      <c r="D2" s="95" t="s">
        <v>3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45">
      <c r="A3" s="92"/>
      <c r="B3" s="92"/>
      <c r="C3" s="92"/>
      <c r="D3" s="79" t="s">
        <v>41</v>
      </c>
      <c r="E3" s="79" t="s">
        <v>42</v>
      </c>
      <c r="F3" s="79" t="s">
        <v>43</v>
      </c>
      <c r="G3" s="80" t="s">
        <v>4</v>
      </c>
      <c r="H3" s="79" t="s">
        <v>44</v>
      </c>
      <c r="I3" s="79" t="s">
        <v>45</v>
      </c>
      <c r="J3" s="79" t="s">
        <v>46</v>
      </c>
      <c r="K3" s="80" t="s">
        <v>5</v>
      </c>
      <c r="L3" s="81" t="s">
        <v>6</v>
      </c>
      <c r="M3" s="79" t="s">
        <v>47</v>
      </c>
      <c r="N3" s="79" t="s">
        <v>48</v>
      </c>
      <c r="O3" s="79" t="s">
        <v>49</v>
      </c>
      <c r="P3" s="80" t="s">
        <v>7</v>
      </c>
      <c r="Q3" s="81" t="s">
        <v>8</v>
      </c>
      <c r="R3" s="79" t="s">
        <v>50</v>
      </c>
      <c r="S3" s="79" t="s">
        <v>51</v>
      </c>
      <c r="T3" s="79" t="s">
        <v>52</v>
      </c>
      <c r="U3" s="80" t="s">
        <v>9</v>
      </c>
      <c r="V3" s="81" t="s">
        <v>10</v>
      </c>
    </row>
    <row r="4" spans="1:22" ht="15">
      <c r="A4" s="93" t="s">
        <v>60</v>
      </c>
      <c r="B4" s="94"/>
      <c r="C4" s="94"/>
      <c r="D4" s="94"/>
      <c r="E4" s="94"/>
      <c r="F4" s="94"/>
      <c r="G4" s="82"/>
      <c r="H4" s="83"/>
      <c r="I4" s="83"/>
      <c r="J4" s="83"/>
      <c r="K4" s="82"/>
      <c r="L4" s="84"/>
      <c r="M4" s="83"/>
      <c r="N4" s="83"/>
      <c r="O4" s="83"/>
      <c r="P4" s="82"/>
      <c r="Q4" s="84"/>
      <c r="R4" s="83"/>
      <c r="S4" s="83"/>
      <c r="T4" s="83"/>
      <c r="U4" s="82"/>
      <c r="V4" s="85"/>
    </row>
    <row r="5" spans="1:22" ht="15" customHeight="1">
      <c r="A5" s="102">
        <v>1</v>
      </c>
      <c r="B5" s="100" t="s">
        <v>31</v>
      </c>
      <c r="C5" s="22" t="s">
        <v>11</v>
      </c>
      <c r="D5" s="17"/>
      <c r="E5" s="11"/>
      <c r="F5" s="32">
        <v>1</v>
      </c>
      <c r="G5" s="34">
        <f aca="true" t="shared" si="0" ref="G5:G17">SUM(D5:F5)</f>
        <v>1</v>
      </c>
      <c r="H5" s="32"/>
      <c r="I5" s="32"/>
      <c r="J5" s="32"/>
      <c r="K5" s="34"/>
      <c r="L5" s="40">
        <f aca="true" t="shared" si="1" ref="L5:L17">G5+K5</f>
        <v>1</v>
      </c>
      <c r="M5" s="51"/>
      <c r="N5" s="51"/>
      <c r="O5" s="51"/>
      <c r="P5" s="34"/>
      <c r="Q5" s="52">
        <f aca="true" t="shared" si="2" ref="Q5:Q17">L5+P5</f>
        <v>1</v>
      </c>
      <c r="R5" s="51"/>
      <c r="S5" s="51"/>
      <c r="T5" s="51"/>
      <c r="U5" s="34"/>
      <c r="V5" s="52">
        <f aca="true" t="shared" si="3" ref="V5:V17">Q5+U5</f>
        <v>1</v>
      </c>
    </row>
    <row r="6" spans="1:22" ht="15">
      <c r="A6" s="103"/>
      <c r="B6" s="101"/>
      <c r="C6" s="22" t="s">
        <v>12</v>
      </c>
      <c r="D6" s="11"/>
      <c r="E6" s="16"/>
      <c r="F6" s="11">
        <v>3064.95</v>
      </c>
      <c r="G6" s="43">
        <f t="shared" si="0"/>
        <v>3064.95</v>
      </c>
      <c r="H6" s="11"/>
      <c r="I6" s="11"/>
      <c r="J6" s="11"/>
      <c r="K6" s="43"/>
      <c r="L6" s="41">
        <f t="shared" si="1"/>
        <v>3064.95</v>
      </c>
      <c r="M6" s="13"/>
      <c r="N6" s="13"/>
      <c r="O6" s="13"/>
      <c r="P6" s="43"/>
      <c r="Q6" s="42">
        <f t="shared" si="2"/>
        <v>3064.95</v>
      </c>
      <c r="R6" s="13"/>
      <c r="S6" s="13"/>
      <c r="T6" s="13"/>
      <c r="U6" s="43"/>
      <c r="V6" s="42">
        <f t="shared" si="3"/>
        <v>3064.95</v>
      </c>
    </row>
    <row r="7" spans="1:22" ht="15">
      <c r="A7" s="102">
        <v>2</v>
      </c>
      <c r="B7" s="100" t="s">
        <v>18</v>
      </c>
      <c r="C7" s="22" t="s">
        <v>11</v>
      </c>
      <c r="D7" s="17"/>
      <c r="E7" s="32">
        <v>1</v>
      </c>
      <c r="F7" s="32"/>
      <c r="G7" s="34">
        <f t="shared" si="0"/>
        <v>1</v>
      </c>
      <c r="H7" s="32"/>
      <c r="I7" s="32"/>
      <c r="J7" s="32"/>
      <c r="K7" s="34"/>
      <c r="L7" s="40">
        <f t="shared" si="1"/>
        <v>1</v>
      </c>
      <c r="M7" s="51"/>
      <c r="N7" s="51"/>
      <c r="O7" s="51"/>
      <c r="P7" s="34"/>
      <c r="Q7" s="52">
        <f t="shared" si="2"/>
        <v>1</v>
      </c>
      <c r="R7" s="51"/>
      <c r="S7" s="51"/>
      <c r="T7" s="51"/>
      <c r="U7" s="34"/>
      <c r="V7" s="52">
        <f t="shared" si="3"/>
        <v>1</v>
      </c>
    </row>
    <row r="8" spans="1:22" ht="15">
      <c r="A8" s="103"/>
      <c r="B8" s="101"/>
      <c r="C8" s="22" t="s">
        <v>12</v>
      </c>
      <c r="D8" s="11"/>
      <c r="E8" s="20">
        <v>8.9</v>
      </c>
      <c r="F8" s="11"/>
      <c r="G8" s="43">
        <f t="shared" si="0"/>
        <v>8.9</v>
      </c>
      <c r="H8" s="11"/>
      <c r="I8" s="11"/>
      <c r="J8" s="11"/>
      <c r="K8" s="43"/>
      <c r="L8" s="41">
        <f t="shared" si="1"/>
        <v>8.9</v>
      </c>
      <c r="M8" s="13"/>
      <c r="N8" s="13"/>
      <c r="O8" s="13"/>
      <c r="P8" s="43"/>
      <c r="Q8" s="42">
        <f t="shared" si="2"/>
        <v>8.9</v>
      </c>
      <c r="R8" s="13"/>
      <c r="S8" s="13"/>
      <c r="T8" s="13"/>
      <c r="U8" s="43"/>
      <c r="V8" s="42">
        <f t="shared" si="3"/>
        <v>8.9</v>
      </c>
    </row>
    <row r="9" spans="1:22" ht="15">
      <c r="A9" s="102">
        <v>3</v>
      </c>
      <c r="B9" s="100" t="s">
        <v>23</v>
      </c>
      <c r="C9" s="26" t="s">
        <v>11</v>
      </c>
      <c r="D9" s="17"/>
      <c r="E9" s="17"/>
      <c r="F9" s="17"/>
      <c r="G9" s="43"/>
      <c r="H9" s="17"/>
      <c r="I9" s="17"/>
      <c r="J9" s="32">
        <v>1</v>
      </c>
      <c r="K9" s="34">
        <f>SUM(H9:J9)</f>
        <v>1</v>
      </c>
      <c r="L9" s="40">
        <f t="shared" si="1"/>
        <v>1</v>
      </c>
      <c r="M9" s="51"/>
      <c r="N9" s="51"/>
      <c r="O9" s="51"/>
      <c r="P9" s="34"/>
      <c r="Q9" s="52">
        <f t="shared" si="2"/>
        <v>1</v>
      </c>
      <c r="R9" s="51"/>
      <c r="S9" s="51"/>
      <c r="T9" s="51"/>
      <c r="U9" s="34"/>
      <c r="V9" s="52">
        <f t="shared" si="3"/>
        <v>1</v>
      </c>
    </row>
    <row r="10" spans="1:22" ht="15">
      <c r="A10" s="103"/>
      <c r="B10" s="101"/>
      <c r="C10" s="26" t="s">
        <v>12</v>
      </c>
      <c r="D10" s="11"/>
      <c r="E10" s="11"/>
      <c r="F10" s="11"/>
      <c r="G10" s="43"/>
      <c r="H10" s="11"/>
      <c r="I10" s="11"/>
      <c r="J10" s="11">
        <v>98.3</v>
      </c>
      <c r="K10" s="43">
        <f>SUM(H10:J10)</f>
        <v>98.3</v>
      </c>
      <c r="L10" s="41">
        <f t="shared" si="1"/>
        <v>98.3</v>
      </c>
      <c r="M10" s="13"/>
      <c r="N10" s="13"/>
      <c r="O10" s="13"/>
      <c r="P10" s="43"/>
      <c r="Q10" s="42">
        <f t="shared" si="2"/>
        <v>98.3</v>
      </c>
      <c r="R10" s="13"/>
      <c r="S10" s="13"/>
      <c r="T10" s="13"/>
      <c r="U10" s="43"/>
      <c r="V10" s="42">
        <f t="shared" si="3"/>
        <v>98.3</v>
      </c>
    </row>
    <row r="11" spans="1:22" ht="15">
      <c r="A11" s="102">
        <v>4</v>
      </c>
      <c r="B11" s="100" t="s">
        <v>29</v>
      </c>
      <c r="C11" s="26" t="s">
        <v>11</v>
      </c>
      <c r="D11" s="11"/>
      <c r="E11" s="32">
        <v>1</v>
      </c>
      <c r="F11" s="32"/>
      <c r="G11" s="34">
        <f t="shared" si="0"/>
        <v>1</v>
      </c>
      <c r="H11" s="32"/>
      <c r="I11" s="32"/>
      <c r="J11" s="32"/>
      <c r="K11" s="34"/>
      <c r="L11" s="40">
        <f t="shared" si="1"/>
        <v>1</v>
      </c>
      <c r="M11" s="51"/>
      <c r="N11" s="51"/>
      <c r="O11" s="51"/>
      <c r="P11" s="34"/>
      <c r="Q11" s="52">
        <f t="shared" si="2"/>
        <v>1</v>
      </c>
      <c r="R11" s="51"/>
      <c r="S11" s="51"/>
      <c r="T11" s="51"/>
      <c r="U11" s="34"/>
      <c r="V11" s="52">
        <f t="shared" si="3"/>
        <v>1</v>
      </c>
    </row>
    <row r="12" spans="1:22" ht="15">
      <c r="A12" s="103"/>
      <c r="B12" s="101"/>
      <c r="C12" s="26" t="s">
        <v>12</v>
      </c>
      <c r="D12" s="11"/>
      <c r="E12" s="11">
        <v>148.31</v>
      </c>
      <c r="F12" s="11"/>
      <c r="G12" s="43">
        <f t="shared" si="0"/>
        <v>148.31</v>
      </c>
      <c r="H12" s="11"/>
      <c r="I12" s="11"/>
      <c r="J12" s="11"/>
      <c r="K12" s="43"/>
      <c r="L12" s="41">
        <f t="shared" si="1"/>
        <v>148.31</v>
      </c>
      <c r="M12" s="13"/>
      <c r="N12" s="13"/>
      <c r="O12" s="13"/>
      <c r="P12" s="43"/>
      <c r="Q12" s="42">
        <f t="shared" si="2"/>
        <v>148.31</v>
      </c>
      <c r="R12" s="13"/>
      <c r="S12" s="13"/>
      <c r="T12" s="13"/>
      <c r="U12" s="43"/>
      <c r="V12" s="42">
        <f t="shared" si="3"/>
        <v>148.31</v>
      </c>
    </row>
    <row r="13" spans="1:22" ht="15">
      <c r="A13" s="102">
        <v>5</v>
      </c>
      <c r="B13" s="100" t="s">
        <v>58</v>
      </c>
      <c r="C13" s="22" t="s">
        <v>11</v>
      </c>
      <c r="D13" s="11"/>
      <c r="E13" s="11"/>
      <c r="F13" s="11"/>
      <c r="G13" s="43"/>
      <c r="H13" s="11"/>
      <c r="I13" s="11"/>
      <c r="J13" s="11"/>
      <c r="K13" s="43"/>
      <c r="L13" s="41"/>
      <c r="M13" s="13"/>
      <c r="N13" s="13"/>
      <c r="O13" s="13"/>
      <c r="P13" s="43"/>
      <c r="Q13" s="42"/>
      <c r="R13" s="13"/>
      <c r="S13" s="13">
        <v>1</v>
      </c>
      <c r="T13" s="13"/>
      <c r="U13" s="44">
        <f aca="true" t="shared" si="4" ref="U13:U18">SUM(R13:T13)</f>
        <v>1</v>
      </c>
      <c r="V13" s="49">
        <f t="shared" si="3"/>
        <v>1</v>
      </c>
    </row>
    <row r="14" spans="1:22" ht="15">
      <c r="A14" s="103"/>
      <c r="B14" s="101"/>
      <c r="C14" s="22" t="s">
        <v>12</v>
      </c>
      <c r="D14" s="11"/>
      <c r="E14" s="11"/>
      <c r="F14" s="11"/>
      <c r="G14" s="43"/>
      <c r="H14" s="11"/>
      <c r="I14" s="11"/>
      <c r="J14" s="11"/>
      <c r="K14" s="43"/>
      <c r="L14" s="41"/>
      <c r="M14" s="13"/>
      <c r="N14" s="13"/>
      <c r="O14" s="13"/>
      <c r="P14" s="43"/>
      <c r="Q14" s="42"/>
      <c r="R14" s="13"/>
      <c r="S14" s="13">
        <v>399.56</v>
      </c>
      <c r="T14" s="13"/>
      <c r="U14" s="43">
        <f t="shared" si="4"/>
        <v>399.56</v>
      </c>
      <c r="V14" s="42">
        <f t="shared" si="3"/>
        <v>399.56</v>
      </c>
    </row>
    <row r="15" spans="1:22" ht="15">
      <c r="A15" s="102">
        <v>6</v>
      </c>
      <c r="B15" s="100" t="s">
        <v>20</v>
      </c>
      <c r="C15" s="22" t="s">
        <v>11</v>
      </c>
      <c r="D15" s="17"/>
      <c r="E15" s="17"/>
      <c r="F15" s="17"/>
      <c r="G15" s="43"/>
      <c r="H15" s="17"/>
      <c r="I15" s="17"/>
      <c r="J15" s="17"/>
      <c r="K15" s="43"/>
      <c r="L15" s="41"/>
      <c r="M15" s="13"/>
      <c r="N15" s="13"/>
      <c r="O15" s="13"/>
      <c r="P15" s="43"/>
      <c r="Q15" s="42"/>
      <c r="R15" s="13"/>
      <c r="S15" s="13">
        <v>1</v>
      </c>
      <c r="T15" s="13"/>
      <c r="U15" s="44">
        <f t="shared" si="4"/>
        <v>1</v>
      </c>
      <c r="V15" s="49">
        <f t="shared" si="3"/>
        <v>1</v>
      </c>
    </row>
    <row r="16" spans="1:22" ht="15">
      <c r="A16" s="103"/>
      <c r="B16" s="101"/>
      <c r="C16" s="22" t="s">
        <v>12</v>
      </c>
      <c r="D16" s="17"/>
      <c r="E16" s="17"/>
      <c r="F16" s="17"/>
      <c r="G16" s="43"/>
      <c r="H16" s="17"/>
      <c r="I16" s="17"/>
      <c r="J16" s="17"/>
      <c r="K16" s="43"/>
      <c r="L16" s="41"/>
      <c r="M16" s="13"/>
      <c r="N16" s="13"/>
      <c r="O16" s="13"/>
      <c r="P16" s="43"/>
      <c r="Q16" s="42"/>
      <c r="R16" s="13"/>
      <c r="S16" s="13">
        <v>6.27</v>
      </c>
      <c r="T16" s="13"/>
      <c r="U16" s="43">
        <f t="shared" si="4"/>
        <v>6.27</v>
      </c>
      <c r="V16" s="42">
        <f t="shared" si="3"/>
        <v>6.27</v>
      </c>
    </row>
    <row r="17" spans="1:22" ht="15">
      <c r="A17" s="1">
        <v>7</v>
      </c>
      <c r="B17" s="25" t="s">
        <v>30</v>
      </c>
      <c r="C17" s="22" t="s">
        <v>12</v>
      </c>
      <c r="D17" s="11">
        <v>22</v>
      </c>
      <c r="E17" s="11">
        <v>141.1</v>
      </c>
      <c r="F17" s="11"/>
      <c r="G17" s="43">
        <f t="shared" si="0"/>
        <v>163.1</v>
      </c>
      <c r="H17" s="11"/>
      <c r="I17" s="11">
        <v>90.85</v>
      </c>
      <c r="J17" s="11">
        <v>106.67</v>
      </c>
      <c r="K17" s="43">
        <f>SUM(H17:J17)</f>
        <v>197.51999999999998</v>
      </c>
      <c r="L17" s="41">
        <f t="shared" si="1"/>
        <v>360.62</v>
      </c>
      <c r="M17" s="13"/>
      <c r="N17" s="14">
        <v>21</v>
      </c>
      <c r="O17" s="14">
        <v>90</v>
      </c>
      <c r="P17" s="43">
        <f>SUM(M17:O17)</f>
        <v>111</v>
      </c>
      <c r="Q17" s="42">
        <f t="shared" si="2"/>
        <v>471.62</v>
      </c>
      <c r="R17" s="14">
        <v>20</v>
      </c>
      <c r="S17" s="13"/>
      <c r="T17" s="13"/>
      <c r="U17" s="43">
        <f t="shared" si="4"/>
        <v>20</v>
      </c>
      <c r="V17" s="42">
        <f t="shared" si="3"/>
        <v>491.62</v>
      </c>
    </row>
    <row r="18" spans="1:22" ht="14.25">
      <c r="A18" s="2"/>
      <c r="B18" s="65" t="s">
        <v>13</v>
      </c>
      <c r="C18" s="72" t="s">
        <v>12</v>
      </c>
      <c r="D18" s="68">
        <f>D6+D8+D10+D12+D14+D16+D17</f>
        <v>22</v>
      </c>
      <c r="E18" s="68">
        <f>E6+E8+E10+E12+E14+E16+E17</f>
        <v>298.31</v>
      </c>
      <c r="F18" s="68">
        <f>F6+F8+F10+F12+F14+F16+F17</f>
        <v>3064.95</v>
      </c>
      <c r="G18" s="73">
        <f>SUM(D18:F18)</f>
        <v>3385.2599999999998</v>
      </c>
      <c r="H18" s="68"/>
      <c r="I18" s="68">
        <f>I6+I8+I10+I12+I14+I16+I17</f>
        <v>90.85</v>
      </c>
      <c r="J18" s="68">
        <f>J6+J8+J10+J12+J14+J16+J17</f>
        <v>204.97</v>
      </c>
      <c r="K18" s="73">
        <f>SUM(H18:J18)</f>
        <v>295.82</v>
      </c>
      <c r="L18" s="70">
        <f>G18+K18</f>
        <v>3681.08</v>
      </c>
      <c r="M18" s="67"/>
      <c r="N18" s="67">
        <f>N6+N8+N10+N12+N14+N16+N17</f>
        <v>21</v>
      </c>
      <c r="O18" s="67">
        <f>O6+O8+O10+O12+O14+O16+O17</f>
        <v>90</v>
      </c>
      <c r="P18" s="73">
        <f>SUM(M18:O18)</f>
        <v>111</v>
      </c>
      <c r="Q18" s="74">
        <f>L18+P18</f>
        <v>3792.08</v>
      </c>
      <c r="R18" s="67">
        <f>R6+R8+R10+R12+R14+R16+R17</f>
        <v>20</v>
      </c>
      <c r="S18" s="67">
        <f>S6+S8+S10+S12+S14+S16+S17</f>
        <v>405.83</v>
      </c>
      <c r="T18" s="67"/>
      <c r="U18" s="73">
        <f t="shared" si="4"/>
        <v>425.83</v>
      </c>
      <c r="V18" s="74">
        <f>Q18+U18</f>
        <v>4217.91</v>
      </c>
    </row>
  </sheetData>
  <sheetProtection/>
  <mergeCells count="18">
    <mergeCell ref="B9:B10"/>
    <mergeCell ref="A7:A8"/>
    <mergeCell ref="A13:A14"/>
    <mergeCell ref="B13:B14"/>
    <mergeCell ref="C2:C3"/>
    <mergeCell ref="A5:A6"/>
    <mergeCell ref="B5:B6"/>
    <mergeCell ref="A4:F4"/>
    <mergeCell ref="A1:V1"/>
    <mergeCell ref="D2:V2"/>
    <mergeCell ref="A15:A16"/>
    <mergeCell ref="B15:B16"/>
    <mergeCell ref="A11:A12"/>
    <mergeCell ref="B11:B12"/>
    <mergeCell ref="B7:B8"/>
    <mergeCell ref="A2:A3"/>
    <mergeCell ref="B2:B3"/>
    <mergeCell ref="A9:A10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"/>
  <sheetViews>
    <sheetView zoomScale="70" zoomScaleNormal="70" zoomScalePageLayoutView="0" workbookViewId="0" topLeftCell="A1">
      <selection activeCell="U5" sqref="U5:U8"/>
    </sheetView>
  </sheetViews>
  <sheetFormatPr defaultColWidth="8.796875" defaultRowHeight="14.25"/>
  <cols>
    <col min="1" max="1" width="3.59765625" style="0" customWidth="1"/>
    <col min="2" max="2" width="25.59765625" style="0" customWidth="1"/>
    <col min="3" max="3" width="5.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3984375" style="0" customWidth="1"/>
    <col min="8" max="8" width="6.59765625" style="0" bestFit="1" customWidth="1"/>
    <col min="9" max="9" width="6.3984375" style="0" bestFit="1" customWidth="1"/>
    <col min="10" max="10" width="5.3984375" style="0" bestFit="1" customWidth="1"/>
    <col min="12" max="12" width="9.3984375" style="0" customWidth="1"/>
    <col min="13" max="13" width="6.09765625" style="0" bestFit="1" customWidth="1"/>
    <col min="14" max="14" width="6.5" style="0" bestFit="1" customWidth="1"/>
    <col min="15" max="15" width="8.3984375" style="0" bestFit="1" customWidth="1"/>
    <col min="16" max="16" width="9.59765625" style="0" customWidth="1"/>
    <col min="17" max="17" width="8.5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19921875" style="0" customWidth="1"/>
  </cols>
  <sheetData>
    <row r="1" spans="1:22" ht="20.25">
      <c r="A1" s="90" t="s">
        <v>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8.75">
      <c r="A2" s="91" t="s">
        <v>0</v>
      </c>
      <c r="B2" s="91" t="s">
        <v>1</v>
      </c>
      <c r="C2" s="91" t="s">
        <v>2</v>
      </c>
      <c r="D2" s="95" t="s">
        <v>3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45">
      <c r="A3" s="92"/>
      <c r="B3" s="92"/>
      <c r="C3" s="92"/>
      <c r="D3" s="79" t="s">
        <v>41</v>
      </c>
      <c r="E3" s="79" t="s">
        <v>42</v>
      </c>
      <c r="F3" s="79" t="s">
        <v>43</v>
      </c>
      <c r="G3" s="80" t="s">
        <v>4</v>
      </c>
      <c r="H3" s="79" t="s">
        <v>44</v>
      </c>
      <c r="I3" s="79" t="s">
        <v>45</v>
      </c>
      <c r="J3" s="79" t="s">
        <v>46</v>
      </c>
      <c r="K3" s="80" t="s">
        <v>5</v>
      </c>
      <c r="L3" s="81" t="s">
        <v>6</v>
      </c>
      <c r="M3" s="79" t="s">
        <v>47</v>
      </c>
      <c r="N3" s="79" t="s">
        <v>48</v>
      </c>
      <c r="O3" s="79" t="s">
        <v>49</v>
      </c>
      <c r="P3" s="80" t="s">
        <v>7</v>
      </c>
      <c r="Q3" s="81" t="s">
        <v>8</v>
      </c>
      <c r="R3" s="79" t="s">
        <v>50</v>
      </c>
      <c r="S3" s="79" t="s">
        <v>51</v>
      </c>
      <c r="T3" s="79" t="s">
        <v>52</v>
      </c>
      <c r="U3" s="80" t="s">
        <v>9</v>
      </c>
      <c r="V3" s="81" t="s">
        <v>10</v>
      </c>
    </row>
    <row r="4" spans="1:22" ht="15">
      <c r="A4" s="93" t="s">
        <v>60</v>
      </c>
      <c r="B4" s="94"/>
      <c r="C4" s="94"/>
      <c r="D4" s="94"/>
      <c r="E4" s="94"/>
      <c r="F4" s="94"/>
      <c r="G4" s="82"/>
      <c r="H4" s="83"/>
      <c r="I4" s="83"/>
      <c r="J4" s="83"/>
      <c r="K4" s="82"/>
      <c r="L4" s="84"/>
      <c r="M4" s="83"/>
      <c r="N4" s="83"/>
      <c r="O4" s="83"/>
      <c r="P4" s="82"/>
      <c r="Q4" s="84"/>
      <c r="R4" s="83"/>
      <c r="S4" s="83"/>
      <c r="T4" s="83"/>
      <c r="U4" s="82"/>
      <c r="V4" s="85"/>
    </row>
    <row r="5" spans="1:22" ht="15">
      <c r="A5" s="102">
        <v>1</v>
      </c>
      <c r="B5" s="100" t="s">
        <v>20</v>
      </c>
      <c r="C5" s="22" t="s">
        <v>11</v>
      </c>
      <c r="D5" s="20"/>
      <c r="E5" s="32">
        <v>1</v>
      </c>
      <c r="F5" s="32"/>
      <c r="G5" s="34">
        <f aca="true" t="shared" si="0" ref="G5:G13">SUM(D5:F5)</f>
        <v>1</v>
      </c>
      <c r="H5" s="32">
        <v>1</v>
      </c>
      <c r="I5" s="32"/>
      <c r="J5" s="32"/>
      <c r="K5" s="34">
        <f>SUM(H5:J5)</f>
        <v>1</v>
      </c>
      <c r="L5" s="40">
        <f aca="true" t="shared" si="1" ref="L5:L13">G5+K5</f>
        <v>2</v>
      </c>
      <c r="M5" s="50"/>
      <c r="N5" s="51"/>
      <c r="O5" s="51">
        <v>1</v>
      </c>
      <c r="P5" s="34">
        <f>SUM(M5:O5)</f>
        <v>1</v>
      </c>
      <c r="Q5" s="52">
        <f aca="true" t="shared" si="2" ref="Q5:Q13">L5+P5</f>
        <v>3</v>
      </c>
      <c r="R5" s="51"/>
      <c r="S5" s="51"/>
      <c r="T5" s="51"/>
      <c r="U5" s="34"/>
      <c r="V5" s="52">
        <f aca="true" t="shared" si="3" ref="V5:V13">Q5+U5</f>
        <v>3</v>
      </c>
    </row>
    <row r="6" spans="1:22" ht="15">
      <c r="A6" s="103"/>
      <c r="B6" s="101"/>
      <c r="C6" s="22" t="s">
        <v>12</v>
      </c>
      <c r="D6" s="20"/>
      <c r="E6" s="11">
        <v>9.32</v>
      </c>
      <c r="F6" s="11"/>
      <c r="G6" s="43">
        <f t="shared" si="0"/>
        <v>9.32</v>
      </c>
      <c r="H6" s="11">
        <v>9.32</v>
      </c>
      <c r="I6" s="11"/>
      <c r="J6" s="11"/>
      <c r="K6" s="43">
        <f>SUM(H6:J6)</f>
        <v>9.32</v>
      </c>
      <c r="L6" s="41">
        <f t="shared" si="1"/>
        <v>18.64</v>
      </c>
      <c r="M6" s="19"/>
      <c r="N6" s="13"/>
      <c r="O6" s="14">
        <v>6.27</v>
      </c>
      <c r="P6" s="43">
        <f>SUM(M6:O6)</f>
        <v>6.27</v>
      </c>
      <c r="Q6" s="42">
        <f t="shared" si="2"/>
        <v>24.91</v>
      </c>
      <c r="R6" s="13"/>
      <c r="S6" s="13"/>
      <c r="T6" s="13"/>
      <c r="U6" s="43"/>
      <c r="V6" s="42">
        <f t="shared" si="3"/>
        <v>24.91</v>
      </c>
    </row>
    <row r="7" spans="1:22" ht="15">
      <c r="A7" s="102">
        <v>2</v>
      </c>
      <c r="B7" s="100" t="s">
        <v>32</v>
      </c>
      <c r="C7" s="22" t="s">
        <v>11</v>
      </c>
      <c r="D7" s="11"/>
      <c r="E7" s="32">
        <v>2</v>
      </c>
      <c r="F7" s="32"/>
      <c r="G7" s="34">
        <f t="shared" si="0"/>
        <v>2</v>
      </c>
      <c r="H7" s="32"/>
      <c r="I7" s="32"/>
      <c r="J7" s="32"/>
      <c r="K7" s="34"/>
      <c r="L7" s="40">
        <f t="shared" si="1"/>
        <v>2</v>
      </c>
      <c r="M7" s="50"/>
      <c r="N7" s="51"/>
      <c r="O7" s="51">
        <v>1</v>
      </c>
      <c r="P7" s="34">
        <f>SUM(M7:O7)</f>
        <v>1</v>
      </c>
      <c r="Q7" s="52">
        <f t="shared" si="2"/>
        <v>3</v>
      </c>
      <c r="R7" s="51"/>
      <c r="S7" s="51"/>
      <c r="T7" s="51"/>
      <c r="U7" s="34"/>
      <c r="V7" s="52">
        <f t="shared" si="3"/>
        <v>3</v>
      </c>
    </row>
    <row r="8" spans="1:22" ht="15">
      <c r="A8" s="103"/>
      <c r="B8" s="101"/>
      <c r="C8" s="22" t="s">
        <v>12</v>
      </c>
      <c r="D8" s="11"/>
      <c r="E8" s="11">
        <v>17.78</v>
      </c>
      <c r="F8" s="11"/>
      <c r="G8" s="43">
        <f t="shared" si="0"/>
        <v>17.78</v>
      </c>
      <c r="H8" s="11"/>
      <c r="I8" s="11"/>
      <c r="J8" s="11"/>
      <c r="K8" s="43"/>
      <c r="L8" s="41">
        <f t="shared" si="1"/>
        <v>17.78</v>
      </c>
      <c r="M8" s="19"/>
      <c r="N8" s="13"/>
      <c r="O8" s="13">
        <v>9.07</v>
      </c>
      <c r="P8" s="43">
        <f>SUM(M8:O8)</f>
        <v>9.07</v>
      </c>
      <c r="Q8" s="42">
        <f t="shared" si="2"/>
        <v>26.85</v>
      </c>
      <c r="R8" s="13"/>
      <c r="S8" s="13"/>
      <c r="T8" s="13"/>
      <c r="U8" s="43"/>
      <c r="V8" s="42">
        <f t="shared" si="3"/>
        <v>26.85</v>
      </c>
    </row>
    <row r="9" spans="1:22" ht="15">
      <c r="A9" s="102">
        <v>3</v>
      </c>
      <c r="B9" s="100" t="s">
        <v>53</v>
      </c>
      <c r="C9" s="3" t="s">
        <v>35</v>
      </c>
      <c r="D9" s="17"/>
      <c r="E9" s="17"/>
      <c r="F9" s="17"/>
      <c r="G9" s="43"/>
      <c r="H9" s="17"/>
      <c r="I9" s="17"/>
      <c r="J9" s="17"/>
      <c r="K9" s="43"/>
      <c r="L9" s="41"/>
      <c r="M9" s="19"/>
      <c r="N9" s="13"/>
      <c r="O9" s="13"/>
      <c r="P9" s="43"/>
      <c r="Q9" s="42"/>
      <c r="R9" s="13">
        <v>16</v>
      </c>
      <c r="S9" s="13"/>
      <c r="T9" s="13"/>
      <c r="U9" s="44">
        <f>SUM(R9:T9)</f>
        <v>16</v>
      </c>
      <c r="V9" s="49">
        <f t="shared" si="3"/>
        <v>16</v>
      </c>
    </row>
    <row r="10" spans="1:22" ht="15">
      <c r="A10" s="103"/>
      <c r="B10" s="101"/>
      <c r="C10" s="3" t="s">
        <v>12</v>
      </c>
      <c r="D10" s="17"/>
      <c r="E10" s="17"/>
      <c r="F10" s="17"/>
      <c r="G10" s="43"/>
      <c r="H10" s="17"/>
      <c r="I10" s="17"/>
      <c r="J10" s="17"/>
      <c r="K10" s="43"/>
      <c r="L10" s="41"/>
      <c r="M10" s="19"/>
      <c r="N10" s="13"/>
      <c r="O10" s="13"/>
      <c r="P10" s="43"/>
      <c r="Q10" s="42"/>
      <c r="R10" s="13">
        <v>781.85</v>
      </c>
      <c r="S10" s="13"/>
      <c r="T10" s="13"/>
      <c r="U10" s="43">
        <f>SUM(R10:T10)</f>
        <v>781.85</v>
      </c>
      <c r="V10" s="42">
        <f t="shared" si="3"/>
        <v>781.85</v>
      </c>
    </row>
    <row r="11" spans="1:22" ht="15">
      <c r="A11" s="102">
        <v>4</v>
      </c>
      <c r="B11" s="100" t="s">
        <v>59</v>
      </c>
      <c r="C11" s="22" t="s">
        <v>11</v>
      </c>
      <c r="D11" s="17"/>
      <c r="E11" s="17"/>
      <c r="F11" s="17"/>
      <c r="G11" s="43"/>
      <c r="H11" s="17"/>
      <c r="I11" s="17"/>
      <c r="J11" s="17"/>
      <c r="K11" s="43"/>
      <c r="L11" s="41"/>
      <c r="M11" s="19"/>
      <c r="N11" s="13"/>
      <c r="O11" s="13"/>
      <c r="P11" s="43"/>
      <c r="Q11" s="42"/>
      <c r="R11" s="13"/>
      <c r="S11" s="13">
        <v>1</v>
      </c>
      <c r="T11" s="13"/>
      <c r="U11" s="44">
        <f>SUM(R11:T11)</f>
        <v>1</v>
      </c>
      <c r="V11" s="49">
        <f t="shared" si="3"/>
        <v>1</v>
      </c>
    </row>
    <row r="12" spans="1:22" ht="15">
      <c r="A12" s="103"/>
      <c r="B12" s="101"/>
      <c r="C12" s="22" t="s">
        <v>12</v>
      </c>
      <c r="D12" s="17"/>
      <c r="E12" s="17"/>
      <c r="F12" s="17"/>
      <c r="G12" s="43"/>
      <c r="H12" s="17"/>
      <c r="I12" s="17"/>
      <c r="J12" s="17"/>
      <c r="K12" s="43"/>
      <c r="L12" s="41"/>
      <c r="M12" s="19"/>
      <c r="N12" s="13"/>
      <c r="O12" s="13"/>
      <c r="P12" s="43"/>
      <c r="Q12" s="42"/>
      <c r="R12" s="13"/>
      <c r="S12" s="13">
        <v>25.85</v>
      </c>
      <c r="T12" s="13"/>
      <c r="U12" s="43">
        <f>SUM(R12:T12)</f>
        <v>25.85</v>
      </c>
      <c r="V12" s="42">
        <f t="shared" si="3"/>
        <v>25.85</v>
      </c>
    </row>
    <row r="13" spans="1:22" ht="15">
      <c r="A13" s="1">
        <v>5</v>
      </c>
      <c r="B13" s="25" t="s">
        <v>30</v>
      </c>
      <c r="C13" s="22" t="s">
        <v>12</v>
      </c>
      <c r="D13" s="11">
        <v>1.83</v>
      </c>
      <c r="E13" s="11">
        <v>8.49</v>
      </c>
      <c r="F13" s="11"/>
      <c r="G13" s="43">
        <f t="shared" si="0"/>
        <v>10.32</v>
      </c>
      <c r="H13" s="11"/>
      <c r="I13" s="11">
        <v>100.68</v>
      </c>
      <c r="J13" s="11"/>
      <c r="K13" s="43">
        <f>SUM(H13:J13)</f>
        <v>100.68</v>
      </c>
      <c r="L13" s="41">
        <f t="shared" si="1"/>
        <v>111</v>
      </c>
      <c r="M13" s="19">
        <v>109.19</v>
      </c>
      <c r="N13" s="13"/>
      <c r="O13" s="13">
        <v>6.1</v>
      </c>
      <c r="P13" s="43">
        <f>SUM(M13:O13)</f>
        <v>115.28999999999999</v>
      </c>
      <c r="Q13" s="42">
        <f t="shared" si="2"/>
        <v>226.29</v>
      </c>
      <c r="R13" s="13"/>
      <c r="S13" s="13"/>
      <c r="T13" s="13"/>
      <c r="U13" s="43"/>
      <c r="V13" s="42">
        <f t="shared" si="3"/>
        <v>226.29</v>
      </c>
    </row>
    <row r="14" spans="1:22" ht="14.25">
      <c r="A14" s="2"/>
      <c r="B14" s="65" t="s">
        <v>13</v>
      </c>
      <c r="C14" s="72" t="s">
        <v>12</v>
      </c>
      <c r="D14" s="75">
        <f>D6+D8+D10+D13</f>
        <v>1.83</v>
      </c>
      <c r="E14" s="75">
        <f>E6+E8+E10+E13</f>
        <v>35.59</v>
      </c>
      <c r="F14" s="75"/>
      <c r="G14" s="73">
        <f>SUM(D14:F14)</f>
        <v>37.42</v>
      </c>
      <c r="H14" s="75">
        <f>H6+H8+H10+H13</f>
        <v>9.32</v>
      </c>
      <c r="I14" s="75">
        <f>I6+I8+I10+I13</f>
        <v>100.68</v>
      </c>
      <c r="J14" s="75"/>
      <c r="K14" s="73">
        <f>SUM(H14:J14)</f>
        <v>110</v>
      </c>
      <c r="L14" s="70">
        <f>G14+K14</f>
        <v>147.42000000000002</v>
      </c>
      <c r="M14" s="75">
        <f>M6+M8+M10+M13</f>
        <v>109.19</v>
      </c>
      <c r="N14" s="76"/>
      <c r="O14" s="76">
        <f>O6+O8+O10+O13</f>
        <v>21.439999999999998</v>
      </c>
      <c r="P14" s="73">
        <f>SUM(M14:O14)</f>
        <v>130.63</v>
      </c>
      <c r="Q14" s="74">
        <f>L14+P14</f>
        <v>278.05</v>
      </c>
      <c r="R14" s="76">
        <f>R6+R8+R10+R13</f>
        <v>781.85</v>
      </c>
      <c r="S14" s="76">
        <f>S6+S8+S10+S13+S12</f>
        <v>25.85</v>
      </c>
      <c r="T14" s="76"/>
      <c r="U14" s="73">
        <f>SUM(R14:T14)</f>
        <v>807.7</v>
      </c>
      <c r="V14" s="74">
        <f>Q14+U14</f>
        <v>1085.75</v>
      </c>
    </row>
  </sheetData>
  <sheetProtection/>
  <mergeCells count="14">
    <mergeCell ref="A11:A12"/>
    <mergeCell ref="B11:B12"/>
    <mergeCell ref="A7:A8"/>
    <mergeCell ref="B7:B8"/>
    <mergeCell ref="A9:A10"/>
    <mergeCell ref="B9:B10"/>
    <mergeCell ref="A1:V1"/>
    <mergeCell ref="D2:V2"/>
    <mergeCell ref="A4:F4"/>
    <mergeCell ref="B5:B6"/>
    <mergeCell ref="A5:A6"/>
    <mergeCell ref="A2:A3"/>
    <mergeCell ref="B2:B3"/>
    <mergeCell ref="C2:C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70" zoomScaleNormal="70" zoomScalePageLayoutView="0" workbookViewId="0" topLeftCell="A1">
      <selection activeCell="A21" sqref="A21"/>
    </sheetView>
  </sheetViews>
  <sheetFormatPr defaultColWidth="8.796875" defaultRowHeight="14.25"/>
  <cols>
    <col min="1" max="1" width="3.19921875" style="0" customWidth="1"/>
    <col min="2" max="2" width="27.19921875" style="0" customWidth="1"/>
    <col min="3" max="3" width="4.09765625" style="0" customWidth="1"/>
    <col min="4" max="4" width="6.5" style="0" bestFit="1" customWidth="1"/>
    <col min="5" max="5" width="7.5" style="0" bestFit="1" customWidth="1"/>
    <col min="6" max="6" width="6.19921875" style="0" bestFit="1" customWidth="1"/>
    <col min="7" max="7" width="8.3984375" style="0" customWidth="1"/>
    <col min="8" max="8" width="6.59765625" style="0" bestFit="1" customWidth="1"/>
    <col min="9" max="9" width="5.19921875" style="0" bestFit="1" customWidth="1"/>
    <col min="10" max="10" width="6.19921875" style="0" bestFit="1" customWidth="1"/>
    <col min="11" max="11" width="8.69921875" style="0" customWidth="1"/>
    <col min="12" max="12" width="9.19921875" style="0" customWidth="1"/>
    <col min="13" max="13" width="7.09765625" style="0" bestFit="1" customWidth="1"/>
    <col min="14" max="14" width="6.5" style="0" bestFit="1" customWidth="1"/>
    <col min="15" max="15" width="8.3984375" style="0" bestFit="1" customWidth="1"/>
    <col min="16" max="16" width="9.5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" style="0" customWidth="1"/>
  </cols>
  <sheetData>
    <row r="1" spans="1:22" ht="20.25">
      <c r="A1" s="90" t="s">
        <v>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8.75">
      <c r="A2" s="91" t="s">
        <v>0</v>
      </c>
      <c r="B2" s="91" t="s">
        <v>1</v>
      </c>
      <c r="C2" s="91" t="s">
        <v>2</v>
      </c>
      <c r="D2" s="95" t="s">
        <v>3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45">
      <c r="A3" s="92"/>
      <c r="B3" s="92"/>
      <c r="C3" s="92"/>
      <c r="D3" s="79" t="s">
        <v>41</v>
      </c>
      <c r="E3" s="79" t="s">
        <v>42</v>
      </c>
      <c r="F3" s="79" t="s">
        <v>43</v>
      </c>
      <c r="G3" s="80" t="s">
        <v>4</v>
      </c>
      <c r="H3" s="79" t="s">
        <v>44</v>
      </c>
      <c r="I3" s="79" t="s">
        <v>45</v>
      </c>
      <c r="J3" s="79" t="s">
        <v>46</v>
      </c>
      <c r="K3" s="80" t="s">
        <v>5</v>
      </c>
      <c r="L3" s="81" t="s">
        <v>6</v>
      </c>
      <c r="M3" s="79" t="s">
        <v>47</v>
      </c>
      <c r="N3" s="79" t="s">
        <v>48</v>
      </c>
      <c r="O3" s="79" t="s">
        <v>49</v>
      </c>
      <c r="P3" s="80" t="s">
        <v>7</v>
      </c>
      <c r="Q3" s="81" t="s">
        <v>8</v>
      </c>
      <c r="R3" s="79" t="s">
        <v>50</v>
      </c>
      <c r="S3" s="79" t="s">
        <v>51</v>
      </c>
      <c r="T3" s="79" t="s">
        <v>52</v>
      </c>
      <c r="U3" s="80" t="s">
        <v>9</v>
      </c>
      <c r="V3" s="81" t="s">
        <v>10</v>
      </c>
    </row>
    <row r="4" spans="1:22" ht="15">
      <c r="A4" s="93" t="s">
        <v>60</v>
      </c>
      <c r="B4" s="94"/>
      <c r="C4" s="94"/>
      <c r="D4" s="94"/>
      <c r="E4" s="94"/>
      <c r="F4" s="94"/>
      <c r="G4" s="82"/>
      <c r="H4" s="83"/>
      <c r="I4" s="83"/>
      <c r="J4" s="83"/>
      <c r="K4" s="82"/>
      <c r="L4" s="84"/>
      <c r="M4" s="83"/>
      <c r="N4" s="83"/>
      <c r="O4" s="83"/>
      <c r="P4" s="82"/>
      <c r="Q4" s="84"/>
      <c r="R4" s="83"/>
      <c r="S4" s="83"/>
      <c r="T4" s="83"/>
      <c r="U4" s="82"/>
      <c r="V4" s="85"/>
    </row>
    <row r="5" spans="1:22" ht="15" customHeight="1">
      <c r="A5" s="102">
        <v>1</v>
      </c>
      <c r="B5" s="100" t="s">
        <v>20</v>
      </c>
      <c r="C5" s="26" t="s">
        <v>11</v>
      </c>
      <c r="D5" s="11"/>
      <c r="E5" s="32">
        <v>1</v>
      </c>
      <c r="F5" s="32"/>
      <c r="G5" s="34">
        <f>SUM(D5:F5)</f>
        <v>1</v>
      </c>
      <c r="H5" s="32"/>
      <c r="I5" s="32"/>
      <c r="J5" s="32"/>
      <c r="K5" s="34"/>
      <c r="L5" s="40">
        <f aca="true" t="shared" si="0" ref="L5:L10">G5+K5</f>
        <v>1</v>
      </c>
      <c r="M5" s="50">
        <v>2</v>
      </c>
      <c r="N5" s="50"/>
      <c r="O5" s="51"/>
      <c r="P5" s="34">
        <f aca="true" t="shared" si="1" ref="P5:P21">SUM(M5:O5)</f>
        <v>2</v>
      </c>
      <c r="Q5" s="52">
        <f aca="true" t="shared" si="2" ref="Q5:Q21">L5+P5</f>
        <v>3</v>
      </c>
      <c r="R5" s="51"/>
      <c r="S5" s="51"/>
      <c r="T5" s="51"/>
      <c r="U5" s="34"/>
      <c r="V5" s="52">
        <f aca="true" t="shared" si="3" ref="V5:V21">Q5+U5</f>
        <v>3</v>
      </c>
    </row>
    <row r="6" spans="1:22" ht="15">
      <c r="A6" s="103"/>
      <c r="B6" s="101"/>
      <c r="C6" s="26" t="s">
        <v>12</v>
      </c>
      <c r="D6" s="11"/>
      <c r="E6" s="16">
        <v>9.32</v>
      </c>
      <c r="F6" s="11"/>
      <c r="G6" s="35">
        <f>SUM(D6:F6)</f>
        <v>9.32</v>
      </c>
      <c r="H6" s="11"/>
      <c r="I6" s="11"/>
      <c r="J6" s="11"/>
      <c r="K6" s="35"/>
      <c r="L6" s="58">
        <f t="shared" si="0"/>
        <v>9.32</v>
      </c>
      <c r="M6" s="18">
        <v>12.54</v>
      </c>
      <c r="N6" s="19"/>
      <c r="O6" s="13"/>
      <c r="P6" s="35">
        <f t="shared" si="1"/>
        <v>12.54</v>
      </c>
      <c r="Q6" s="56">
        <f t="shared" si="2"/>
        <v>21.86</v>
      </c>
      <c r="R6" s="13"/>
      <c r="S6" s="13"/>
      <c r="T6" s="13"/>
      <c r="U6" s="35"/>
      <c r="V6" s="56">
        <f t="shared" si="3"/>
        <v>21.86</v>
      </c>
    </row>
    <row r="7" spans="1:22" ht="15">
      <c r="A7" s="102">
        <v>2</v>
      </c>
      <c r="B7" s="104" t="s">
        <v>28</v>
      </c>
      <c r="C7" s="31" t="s">
        <v>35</v>
      </c>
      <c r="D7" s="11"/>
      <c r="E7" s="11"/>
      <c r="F7" s="60">
        <v>4</v>
      </c>
      <c r="G7" s="34">
        <f>SUM(D7:F7)</f>
        <v>4</v>
      </c>
      <c r="H7" s="32"/>
      <c r="I7" s="32"/>
      <c r="J7" s="32"/>
      <c r="K7" s="34"/>
      <c r="L7" s="40">
        <f t="shared" si="0"/>
        <v>4</v>
      </c>
      <c r="M7" s="32"/>
      <c r="N7" s="61"/>
      <c r="O7" s="62"/>
      <c r="P7" s="34"/>
      <c r="Q7" s="52">
        <f t="shared" si="2"/>
        <v>4</v>
      </c>
      <c r="R7" s="62"/>
      <c r="S7" s="62"/>
      <c r="T7" s="62"/>
      <c r="U7" s="34"/>
      <c r="V7" s="52">
        <f t="shared" si="3"/>
        <v>4</v>
      </c>
    </row>
    <row r="8" spans="1:22" ht="15">
      <c r="A8" s="103"/>
      <c r="B8" s="105"/>
      <c r="C8" s="27" t="s">
        <v>12</v>
      </c>
      <c r="D8" s="11"/>
      <c r="E8" s="11"/>
      <c r="F8" s="28">
        <v>664.89</v>
      </c>
      <c r="G8" s="35">
        <f>SUM(D8:F8)</f>
        <v>664.89</v>
      </c>
      <c r="H8" s="11"/>
      <c r="I8" s="11"/>
      <c r="J8" s="11"/>
      <c r="K8" s="35"/>
      <c r="L8" s="58">
        <f t="shared" si="0"/>
        <v>664.89</v>
      </c>
      <c r="M8" s="11"/>
      <c r="N8" s="29"/>
      <c r="O8" s="15"/>
      <c r="P8" s="35"/>
      <c r="Q8" s="56">
        <f t="shared" si="2"/>
        <v>664.89</v>
      </c>
      <c r="R8" s="15"/>
      <c r="S8" s="15"/>
      <c r="T8" s="15"/>
      <c r="U8" s="35"/>
      <c r="V8" s="56">
        <f t="shared" si="3"/>
        <v>664.89</v>
      </c>
    </row>
    <row r="9" spans="1:22" ht="15">
      <c r="A9" s="102">
        <v>3</v>
      </c>
      <c r="B9" s="106" t="s">
        <v>19</v>
      </c>
      <c r="C9" s="30" t="s">
        <v>35</v>
      </c>
      <c r="D9" s="11"/>
      <c r="E9" s="11"/>
      <c r="F9" s="28"/>
      <c r="G9" s="35"/>
      <c r="H9" s="11"/>
      <c r="I9" s="11"/>
      <c r="J9" s="53">
        <v>4.5</v>
      </c>
      <c r="K9" s="36">
        <f>SUM(H9:J9)</f>
        <v>4.5</v>
      </c>
      <c r="L9" s="59">
        <f t="shared" si="0"/>
        <v>4.5</v>
      </c>
      <c r="M9" s="53"/>
      <c r="N9" s="63"/>
      <c r="O9" s="64"/>
      <c r="P9" s="36"/>
      <c r="Q9" s="57">
        <f t="shared" si="2"/>
        <v>4.5</v>
      </c>
      <c r="R9" s="64"/>
      <c r="S9" s="64"/>
      <c r="T9" s="64"/>
      <c r="U9" s="36"/>
      <c r="V9" s="57">
        <f t="shared" si="3"/>
        <v>4.5</v>
      </c>
    </row>
    <row r="10" spans="1:22" ht="15">
      <c r="A10" s="103"/>
      <c r="B10" s="107"/>
      <c r="C10" s="30" t="s">
        <v>12</v>
      </c>
      <c r="D10" s="11"/>
      <c r="E10" s="11"/>
      <c r="F10" s="28"/>
      <c r="G10" s="35"/>
      <c r="H10" s="11"/>
      <c r="I10" s="11"/>
      <c r="J10" s="11">
        <v>846.44</v>
      </c>
      <c r="K10" s="35">
        <f>SUM(H10:J10)</f>
        <v>846.44</v>
      </c>
      <c r="L10" s="58">
        <f t="shared" si="0"/>
        <v>846.44</v>
      </c>
      <c r="M10" s="11"/>
      <c r="N10" s="29"/>
      <c r="O10" s="15"/>
      <c r="P10" s="35"/>
      <c r="Q10" s="56">
        <f t="shared" si="2"/>
        <v>846.44</v>
      </c>
      <c r="R10" s="15"/>
      <c r="S10" s="15"/>
      <c r="T10" s="15"/>
      <c r="U10" s="35"/>
      <c r="V10" s="56">
        <f t="shared" si="3"/>
        <v>846.44</v>
      </c>
    </row>
    <row r="11" spans="1:22" ht="15">
      <c r="A11" s="102">
        <v>4</v>
      </c>
      <c r="B11" s="100" t="s">
        <v>23</v>
      </c>
      <c r="C11" s="26" t="s">
        <v>11</v>
      </c>
      <c r="D11" s="11"/>
      <c r="E11" s="11"/>
      <c r="F11" s="11"/>
      <c r="G11" s="35"/>
      <c r="H11" s="11"/>
      <c r="I11" s="11"/>
      <c r="J11" s="11"/>
      <c r="K11" s="35"/>
      <c r="L11" s="58"/>
      <c r="M11" s="50">
        <v>3</v>
      </c>
      <c r="N11" s="50"/>
      <c r="O11" s="51"/>
      <c r="P11" s="34">
        <f t="shared" si="1"/>
        <v>3</v>
      </c>
      <c r="Q11" s="52">
        <f t="shared" si="2"/>
        <v>3</v>
      </c>
      <c r="R11" s="51"/>
      <c r="S11" s="51"/>
      <c r="T11" s="51"/>
      <c r="U11" s="34"/>
      <c r="V11" s="52">
        <f t="shared" si="3"/>
        <v>3</v>
      </c>
    </row>
    <row r="12" spans="1:22" ht="15">
      <c r="A12" s="103"/>
      <c r="B12" s="101"/>
      <c r="C12" s="26" t="s">
        <v>12</v>
      </c>
      <c r="D12" s="11"/>
      <c r="E12" s="11"/>
      <c r="F12" s="11"/>
      <c r="G12" s="35"/>
      <c r="H12" s="11"/>
      <c r="I12" s="11"/>
      <c r="J12" s="11"/>
      <c r="K12" s="35"/>
      <c r="L12" s="58"/>
      <c r="M12" s="18">
        <v>477.12</v>
      </c>
      <c r="N12" s="19"/>
      <c r="O12" s="13"/>
      <c r="P12" s="35">
        <f t="shared" si="1"/>
        <v>477.12</v>
      </c>
      <c r="Q12" s="56">
        <f t="shared" si="2"/>
        <v>477.12</v>
      </c>
      <c r="R12" s="13"/>
      <c r="S12" s="13"/>
      <c r="T12" s="13"/>
      <c r="U12" s="35"/>
      <c r="V12" s="56">
        <f t="shared" si="3"/>
        <v>477.12</v>
      </c>
    </row>
    <row r="13" spans="1:22" ht="15">
      <c r="A13" s="102">
        <v>5</v>
      </c>
      <c r="B13" s="100" t="s">
        <v>24</v>
      </c>
      <c r="C13" s="26" t="s">
        <v>11</v>
      </c>
      <c r="D13" s="11"/>
      <c r="E13" s="11"/>
      <c r="F13" s="11"/>
      <c r="G13" s="35"/>
      <c r="H13" s="11"/>
      <c r="I13" s="11"/>
      <c r="J13" s="11"/>
      <c r="K13" s="35"/>
      <c r="L13" s="58"/>
      <c r="M13" s="50">
        <v>4</v>
      </c>
      <c r="N13" s="50"/>
      <c r="O13" s="51"/>
      <c r="P13" s="34">
        <f t="shared" si="1"/>
        <v>4</v>
      </c>
      <c r="Q13" s="52">
        <f t="shared" si="2"/>
        <v>4</v>
      </c>
      <c r="R13" s="51"/>
      <c r="S13" s="51"/>
      <c r="T13" s="51"/>
      <c r="U13" s="34"/>
      <c r="V13" s="52">
        <f t="shared" si="3"/>
        <v>4</v>
      </c>
    </row>
    <row r="14" spans="1:22" ht="15">
      <c r="A14" s="103"/>
      <c r="B14" s="101"/>
      <c r="C14" s="26" t="s">
        <v>12</v>
      </c>
      <c r="D14" s="11"/>
      <c r="E14" s="11"/>
      <c r="F14" s="11"/>
      <c r="G14" s="35"/>
      <c r="H14" s="11"/>
      <c r="I14" s="11"/>
      <c r="J14" s="11"/>
      <c r="K14" s="35"/>
      <c r="L14" s="58"/>
      <c r="M14" s="18">
        <v>423.48</v>
      </c>
      <c r="N14" s="19"/>
      <c r="O14" s="13"/>
      <c r="P14" s="35">
        <f t="shared" si="1"/>
        <v>423.48</v>
      </c>
      <c r="Q14" s="56">
        <f t="shared" si="2"/>
        <v>423.48</v>
      </c>
      <c r="R14" s="13"/>
      <c r="S14" s="13"/>
      <c r="T14" s="13"/>
      <c r="U14" s="35"/>
      <c r="V14" s="56">
        <f t="shared" si="3"/>
        <v>423.48</v>
      </c>
    </row>
    <row r="15" spans="1:22" ht="18">
      <c r="A15" s="102">
        <v>6</v>
      </c>
      <c r="B15" s="100" t="s">
        <v>39</v>
      </c>
      <c r="C15" s="22" t="s">
        <v>57</v>
      </c>
      <c r="D15" s="11"/>
      <c r="E15" s="11"/>
      <c r="F15" s="11"/>
      <c r="G15" s="35"/>
      <c r="H15" s="11"/>
      <c r="I15" s="11"/>
      <c r="J15" s="11"/>
      <c r="K15" s="35"/>
      <c r="L15" s="58"/>
      <c r="M15" s="19"/>
      <c r="N15" s="19">
        <v>2.5</v>
      </c>
      <c r="O15" s="13"/>
      <c r="P15" s="36">
        <f t="shared" si="1"/>
        <v>2.5</v>
      </c>
      <c r="Q15" s="57">
        <f t="shared" si="2"/>
        <v>2.5</v>
      </c>
      <c r="R15" s="55"/>
      <c r="S15" s="55"/>
      <c r="T15" s="55"/>
      <c r="U15" s="36"/>
      <c r="V15" s="57">
        <f t="shared" si="3"/>
        <v>2.5</v>
      </c>
    </row>
    <row r="16" spans="1:22" ht="15">
      <c r="A16" s="103"/>
      <c r="B16" s="101"/>
      <c r="C16" s="22" t="s">
        <v>12</v>
      </c>
      <c r="D16" s="11"/>
      <c r="E16" s="11"/>
      <c r="F16" s="11"/>
      <c r="G16" s="35"/>
      <c r="H16" s="11"/>
      <c r="I16" s="11"/>
      <c r="J16" s="11"/>
      <c r="K16" s="35"/>
      <c r="L16" s="58"/>
      <c r="M16" s="19"/>
      <c r="N16" s="19">
        <v>292.5</v>
      </c>
      <c r="O16" s="13"/>
      <c r="P16" s="35">
        <f t="shared" si="1"/>
        <v>292.5</v>
      </c>
      <c r="Q16" s="56">
        <f t="shared" si="2"/>
        <v>292.5</v>
      </c>
      <c r="R16" s="13"/>
      <c r="S16" s="13"/>
      <c r="T16" s="13"/>
      <c r="U16" s="35"/>
      <c r="V16" s="56">
        <f t="shared" si="3"/>
        <v>292.5</v>
      </c>
    </row>
    <row r="17" spans="1:22" ht="15">
      <c r="A17" s="102">
        <v>7</v>
      </c>
      <c r="B17" s="108" t="s">
        <v>53</v>
      </c>
      <c r="C17" s="30" t="s">
        <v>35</v>
      </c>
      <c r="D17" s="11"/>
      <c r="E17" s="11"/>
      <c r="F17" s="11"/>
      <c r="G17" s="35"/>
      <c r="H17" s="11"/>
      <c r="I17" s="11"/>
      <c r="J17" s="11"/>
      <c r="K17" s="35"/>
      <c r="L17" s="58"/>
      <c r="M17" s="19"/>
      <c r="N17" s="19"/>
      <c r="O17" s="13"/>
      <c r="P17" s="35"/>
      <c r="Q17" s="56"/>
      <c r="R17" s="13"/>
      <c r="S17" s="13"/>
      <c r="T17" s="13">
        <v>8</v>
      </c>
      <c r="U17" s="34">
        <f>SUM(R17:T17)</f>
        <v>8</v>
      </c>
      <c r="V17" s="52">
        <f t="shared" si="3"/>
        <v>8</v>
      </c>
    </row>
    <row r="18" spans="1:22" ht="15">
      <c r="A18" s="103"/>
      <c r="B18" s="109"/>
      <c r="C18" s="30" t="s">
        <v>12</v>
      </c>
      <c r="D18" s="11"/>
      <c r="E18" s="11"/>
      <c r="F18" s="11"/>
      <c r="G18" s="35"/>
      <c r="H18" s="11"/>
      <c r="I18" s="11"/>
      <c r="J18" s="11"/>
      <c r="K18" s="35"/>
      <c r="L18" s="58"/>
      <c r="M18" s="19"/>
      <c r="N18" s="19"/>
      <c r="O18" s="13"/>
      <c r="P18" s="35"/>
      <c r="Q18" s="56"/>
      <c r="R18" s="13"/>
      <c r="S18" s="13"/>
      <c r="T18" s="13">
        <v>350.13</v>
      </c>
      <c r="U18" s="35">
        <f>SUM(R18:T18)</f>
        <v>350.13</v>
      </c>
      <c r="V18" s="56">
        <f t="shared" si="3"/>
        <v>350.13</v>
      </c>
    </row>
    <row r="19" spans="1:22" ht="15">
      <c r="A19" s="102">
        <v>8</v>
      </c>
      <c r="B19" s="108" t="s">
        <v>73</v>
      </c>
      <c r="C19" s="26" t="s">
        <v>11</v>
      </c>
      <c r="D19" s="11"/>
      <c r="E19" s="11"/>
      <c r="F19" s="11"/>
      <c r="G19" s="35"/>
      <c r="H19" s="11"/>
      <c r="I19" s="11"/>
      <c r="J19" s="11"/>
      <c r="K19" s="35"/>
      <c r="L19" s="58"/>
      <c r="M19" s="19"/>
      <c r="N19" s="19"/>
      <c r="O19" s="13"/>
      <c r="P19" s="35"/>
      <c r="Q19" s="56"/>
      <c r="R19" s="13"/>
      <c r="S19" s="13"/>
      <c r="T19" s="13">
        <v>1</v>
      </c>
      <c r="U19" s="34">
        <f>SUM(R19:T19)</f>
        <v>1</v>
      </c>
      <c r="V19" s="52">
        <f t="shared" si="3"/>
        <v>1</v>
      </c>
    </row>
    <row r="20" spans="1:22" ht="15">
      <c r="A20" s="103"/>
      <c r="B20" s="109"/>
      <c r="C20" s="26" t="s">
        <v>12</v>
      </c>
      <c r="D20" s="11"/>
      <c r="E20" s="11"/>
      <c r="F20" s="11"/>
      <c r="G20" s="35"/>
      <c r="H20" s="11"/>
      <c r="I20" s="11"/>
      <c r="J20" s="11"/>
      <c r="K20" s="35"/>
      <c r="L20" s="58"/>
      <c r="M20" s="19"/>
      <c r="N20" s="19"/>
      <c r="O20" s="13"/>
      <c r="P20" s="35"/>
      <c r="Q20" s="56"/>
      <c r="R20" s="13"/>
      <c r="S20" s="13"/>
      <c r="T20" s="13">
        <v>13.3</v>
      </c>
      <c r="U20" s="35">
        <f>SUM(R20:T20)</f>
        <v>13.3</v>
      </c>
      <c r="V20" s="56">
        <f t="shared" si="3"/>
        <v>13.3</v>
      </c>
    </row>
    <row r="21" spans="1:22" ht="15">
      <c r="A21" s="1">
        <v>9</v>
      </c>
      <c r="B21" s="25" t="s">
        <v>30</v>
      </c>
      <c r="C21" s="22" t="s">
        <v>12</v>
      </c>
      <c r="D21" s="11"/>
      <c r="E21" s="11"/>
      <c r="F21" s="11"/>
      <c r="G21" s="35"/>
      <c r="H21" s="11"/>
      <c r="I21" s="11">
        <v>50</v>
      </c>
      <c r="J21" s="11"/>
      <c r="K21" s="35">
        <f>SUM(H21:J21)</f>
        <v>50</v>
      </c>
      <c r="L21" s="58">
        <f>G21+K21</f>
        <v>50</v>
      </c>
      <c r="M21" s="19">
        <v>203.55</v>
      </c>
      <c r="N21" s="19"/>
      <c r="O21" s="13"/>
      <c r="P21" s="35">
        <f t="shared" si="1"/>
        <v>203.55</v>
      </c>
      <c r="Q21" s="56">
        <f t="shared" si="2"/>
        <v>253.55</v>
      </c>
      <c r="R21" s="13"/>
      <c r="S21" s="13"/>
      <c r="T21" s="13"/>
      <c r="U21" s="35"/>
      <c r="V21" s="56">
        <f t="shared" si="3"/>
        <v>253.55</v>
      </c>
    </row>
    <row r="22" spans="1:22" ht="14.25">
      <c r="A22" s="2"/>
      <c r="B22" s="86" t="s">
        <v>13</v>
      </c>
      <c r="C22" s="87"/>
      <c r="D22" s="68"/>
      <c r="E22" s="68">
        <f>E6+E8+E10+E12+E14+E16+E21</f>
        <v>9.32</v>
      </c>
      <c r="F22" s="68">
        <f>F6+F8+F10+F12+F14+F16+F21</f>
        <v>664.89</v>
      </c>
      <c r="G22" s="69">
        <f>SUM(D22:F22)</f>
        <v>674.21</v>
      </c>
      <c r="H22" s="68"/>
      <c r="I22" s="68">
        <f>I6+I8+I10+I12+I14+I16+I21</f>
        <v>50</v>
      </c>
      <c r="J22" s="68">
        <f>J6+J8+J10+J12+J14+J16+J21</f>
        <v>846.44</v>
      </c>
      <c r="K22" s="69">
        <f>SUM(H22:J22)</f>
        <v>896.44</v>
      </c>
      <c r="L22" s="77">
        <f>G22+K22</f>
        <v>1570.65</v>
      </c>
      <c r="M22" s="68">
        <f>M6+M8+M10+M12+M14+M16+M21</f>
        <v>1116.69</v>
      </c>
      <c r="N22" s="68">
        <f>N6+N8+N10+N12+N14+N16+N21</f>
        <v>292.5</v>
      </c>
      <c r="O22" s="67"/>
      <c r="P22" s="69">
        <f>SUM(M22:O22)</f>
        <v>1409.19</v>
      </c>
      <c r="Q22" s="78">
        <f>L22+P22</f>
        <v>2979.84</v>
      </c>
      <c r="R22" s="67"/>
      <c r="S22" s="67"/>
      <c r="T22" s="67">
        <f>T6+T8+T10+T12+T14+T16+T21+T18+T20</f>
        <v>363.43</v>
      </c>
      <c r="U22" s="69">
        <f>SUM(R22:T22)</f>
        <v>363.43</v>
      </c>
      <c r="V22" s="78">
        <f>Q22+U22</f>
        <v>3343.27</v>
      </c>
    </row>
  </sheetData>
  <sheetProtection/>
  <mergeCells count="22">
    <mergeCell ref="A15:A16"/>
    <mergeCell ref="B15:B16"/>
    <mergeCell ref="A13:A14"/>
    <mergeCell ref="B13:B14"/>
    <mergeCell ref="A17:A18"/>
    <mergeCell ref="A19:A20"/>
    <mergeCell ref="B17:B18"/>
    <mergeCell ref="B19:B20"/>
    <mergeCell ref="A7:A8"/>
    <mergeCell ref="B7:B8"/>
    <mergeCell ref="A11:A12"/>
    <mergeCell ref="B11:B12"/>
    <mergeCell ref="A9:A10"/>
    <mergeCell ref="B9:B10"/>
    <mergeCell ref="A1:V1"/>
    <mergeCell ref="D2:V2"/>
    <mergeCell ref="A4:F4"/>
    <mergeCell ref="C2:C3"/>
    <mergeCell ref="A5:A6"/>
    <mergeCell ref="B5:B6"/>
    <mergeCell ref="A2:A3"/>
    <mergeCell ref="B2:B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2013-01-22T07:03:21Z</cp:lastPrinted>
  <dcterms:created xsi:type="dcterms:W3CDTF">2012-08-23T09:40:06Z</dcterms:created>
  <dcterms:modified xsi:type="dcterms:W3CDTF">2013-01-28T12:31:45Z</dcterms:modified>
  <cp:category/>
  <cp:version/>
  <cp:contentType/>
  <cp:contentStatus/>
</cp:coreProperties>
</file>