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7"/>
  </bookViews>
  <sheets>
    <sheet name="Ломоносова 1" sheetId="1" r:id="rId1"/>
    <sheet name="Ломоносова 2" sheetId="2" r:id="rId2"/>
    <sheet name="Ломоносова 4" sheetId="3" r:id="rId3"/>
    <sheet name="Лесная 9 а" sheetId="4" r:id="rId4"/>
    <sheet name="Лесная 9 б" sheetId="5" r:id="rId5"/>
    <sheet name="Лесная 14" sheetId="6" r:id="rId6"/>
    <sheet name="Лесная 14 а" sheetId="7" r:id="rId7"/>
    <sheet name="Лесная 15 а" sheetId="8" r:id="rId8"/>
  </sheets>
  <definedNames/>
  <calcPr fullCalcOnLoad="1"/>
</workbook>
</file>

<file path=xl/sharedStrings.xml><?xml version="1.0" encoding="utf-8"?>
<sst xmlns="http://schemas.openxmlformats.org/spreadsheetml/2006/main" count="218" uniqueCount="39">
  <si>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</si>
  <si>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</si>
  <si>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</si>
  <si>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</si>
  <si>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</si>
  <si>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</si>
  <si>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</si>
  <si>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Установка  электросчетчиков (1 шт.)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</si>
  <si>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</si>
  <si>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</si>
  <si>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</si>
  <si>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</si>
  <si>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</si>
  <si>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</si>
  <si>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</si>
  <si>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</si>
  <si>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</si>
  <si>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</si>
  <si>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</si>
  <si>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</si>
  <si>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</si>
  <si>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Услуги управляющей компании ООО "Жилэкспо"</t>
  </si>
  <si>
    <t>Итого:</t>
  </si>
  <si>
    <t>ППР- сети водопровода</t>
  </si>
  <si>
    <t>№ 1 по ул. Ломоносова п. Советский за 2011 год</t>
  </si>
  <si>
    <t>Проверка вентканалов и дымоходов  -  4 раза в год</t>
  </si>
  <si>
    <t>Установка  электросчетчиков (3 шт.)</t>
  </si>
  <si>
    <t>№ 2 по ул. Ломоносова п. Советский за 2011 год</t>
  </si>
  <si>
    <t>Установка  электросчетчиков</t>
  </si>
  <si>
    <t>№ 4 по ул. Ломоносова п. Советский за 2011 год</t>
  </si>
  <si>
    <t>№ 9 "а" по ул. Лесная п. Советский за 2011 год</t>
  </si>
  <si>
    <t>Проверка вентканалов  -  1 раз в год</t>
  </si>
  <si>
    <t>№ 9 "б" по ул. Лесная п. Советский за 2011 год</t>
  </si>
  <si>
    <t>№ 14 по ул. Лесная п. Советский за 2011 год</t>
  </si>
  <si>
    <t>Установка  электросчетчиков (17 шт.)</t>
  </si>
  <si>
    <t>№ 14 "а" по ул. Лесная п. Советский за 2011 год</t>
  </si>
  <si>
    <t>Установка  электросчетчиков (20 шт.)</t>
  </si>
  <si>
    <t>№ 15 "а" по ул. Лесная п. Советский за 2011 год</t>
  </si>
  <si>
    <t>Установка  электросчетчиков (13 шт.)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</si>
</sst>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25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669.87</f>
        <v>669.87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26</v>
      </c>
      <c r="C9" s="4">
        <f>339</f>
        <v>339</v>
      </c>
      <c r="D9" s="1"/>
      <c r="E9" s="1"/>
    </row>
    <row r="10" spans="1:5" ht="37.5">
      <c r="A10" s="3">
        <v>5</v>
      </c>
      <c r="B10" s="5" t="s">
        <v>8</v>
      </c>
      <c r="C10" s="4">
        <f>166.4</f>
        <v>166.4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708</f>
        <v>708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11589</f>
        <v>11589</v>
      </c>
      <c r="D14" s="1"/>
      <c r="E14" s="1"/>
    </row>
    <row r="15" spans="1:5" ht="18.75">
      <c r="A15" s="3">
        <v>10</v>
      </c>
      <c r="B15" s="5" t="s">
        <v>14</v>
      </c>
      <c r="C15" s="4">
        <f>1906.72</f>
        <v>1906.72</v>
      </c>
      <c r="D15" s="1"/>
      <c r="E15" s="1"/>
    </row>
    <row r="16" spans="1:5" ht="18.75">
      <c r="A16" s="3">
        <v>11</v>
      </c>
      <c r="B16" s="5" t="s">
        <v>15</v>
      </c>
      <c r="C16" s="4">
        <f>5364</f>
        <v>5364</v>
      </c>
      <c r="D16" s="1"/>
      <c r="E16" s="1"/>
    </row>
    <row r="17" spans="1:5" ht="37.5">
      <c r="A17" s="3">
        <v>12</v>
      </c>
      <c r="B17" s="5" t="s">
        <v>16</v>
      </c>
      <c r="C17" s="4">
        <f>1976.33</f>
        <v>1976.33</v>
      </c>
      <c r="D17" s="1"/>
      <c r="E17" s="1"/>
    </row>
    <row r="18" spans="1:5" ht="18.75">
      <c r="A18" s="3">
        <v>13</v>
      </c>
      <c r="B18" s="5" t="s">
        <v>17</v>
      </c>
      <c r="C18" s="4">
        <f>3509.59</f>
        <v>3509.59</v>
      </c>
      <c r="D18" s="1"/>
      <c r="E18" s="1"/>
    </row>
    <row r="19" spans="1:5" ht="18.75">
      <c r="A19" s="3">
        <v>14</v>
      </c>
      <c r="B19" s="5" t="s">
        <v>18</v>
      </c>
      <c r="C19" s="4">
        <f>2669.43</f>
        <v>2669.43</v>
      </c>
      <c r="D19" s="1"/>
      <c r="E19" s="1"/>
    </row>
    <row r="20" spans="1:5" ht="18.75">
      <c r="A20" s="3">
        <v>15</v>
      </c>
      <c r="B20" s="5" t="s">
        <v>23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14929</f>
        <v>14929</v>
      </c>
      <c r="D22" s="1"/>
      <c r="E22" s="1"/>
    </row>
    <row r="23" spans="1:5" ht="37.5">
      <c r="A23" s="3">
        <v>18</v>
      </c>
      <c r="B23" s="5" t="s">
        <v>21</v>
      </c>
      <c r="C23" s="4">
        <f>1853</f>
        <v>1853</v>
      </c>
      <c r="D23" s="1"/>
      <c r="E23" s="1"/>
    </row>
    <row r="24" spans="1:5" ht="18.75">
      <c r="A24" s="3"/>
      <c r="B24" s="6" t="s">
        <v>22</v>
      </c>
      <c r="C24" s="6">
        <f>SUM(C6:C23)</f>
        <v>65662.44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E26" sqref="E2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25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476.68</f>
        <v>476.68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28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1264</f>
        <v>1264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319</f>
        <v>319</v>
      </c>
      <c r="D14" s="1"/>
      <c r="E14" s="1"/>
    </row>
    <row r="15" spans="1:5" ht="18.75">
      <c r="A15" s="3">
        <v>10</v>
      </c>
      <c r="B15" s="5" t="s">
        <v>14</v>
      </c>
      <c r="C15" s="4">
        <f>225.69</f>
        <v>225.69</v>
      </c>
      <c r="D15" s="1"/>
      <c r="E15" s="1"/>
    </row>
    <row r="16" spans="1:5" ht="18.75">
      <c r="A16" s="3">
        <v>11</v>
      </c>
      <c r="B16" s="5" t="s">
        <v>15</v>
      </c>
      <c r="C16" s="4">
        <f>3898</f>
        <v>3898</v>
      </c>
      <c r="D16" s="1"/>
      <c r="E16" s="1"/>
    </row>
    <row r="17" spans="1:5" ht="37.5">
      <c r="A17" s="3">
        <v>12</v>
      </c>
      <c r="B17" s="5" t="s">
        <v>16</v>
      </c>
      <c r="C17" s="4">
        <f>1317.5</f>
        <v>1317.5</v>
      </c>
      <c r="D17" s="1"/>
      <c r="E17" s="1"/>
    </row>
    <row r="18" spans="1:5" ht="18.75">
      <c r="A18" s="3">
        <v>13</v>
      </c>
      <c r="B18" s="5" t="s">
        <v>17</v>
      </c>
      <c r="C18" s="4">
        <f>3405.59</f>
        <v>3405.59</v>
      </c>
      <c r="D18" s="1"/>
      <c r="E18" s="1"/>
    </row>
    <row r="19" spans="1:5" ht="18.75">
      <c r="A19" s="3">
        <v>14</v>
      </c>
      <c r="B19" s="5" t="s">
        <v>18</v>
      </c>
      <c r="C19" s="4" t="s">
        <v>10</v>
      </c>
      <c r="D19" s="1"/>
      <c r="E19" s="1"/>
    </row>
    <row r="20" spans="1:5" ht="18.75">
      <c r="A20" s="3">
        <v>15</v>
      </c>
      <c r="B20" s="5" t="s">
        <v>23</v>
      </c>
      <c r="C20" s="4" t="s">
        <v>10</v>
      </c>
      <c r="D20" s="1"/>
      <c r="E20" s="1"/>
    </row>
    <row r="21" spans="1:5" ht="18.75">
      <c r="A21" s="3">
        <v>16</v>
      </c>
      <c r="B21" s="5" t="s">
        <v>19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>
        <f>10850</f>
        <v>10850</v>
      </c>
      <c r="D22" s="1"/>
      <c r="E22" s="1"/>
    </row>
    <row r="23" spans="1:5" ht="37.5">
      <c r="A23" s="3">
        <v>18</v>
      </c>
      <c r="B23" s="5" t="s">
        <v>21</v>
      </c>
      <c r="C23" s="4">
        <f>1347</f>
        <v>1347</v>
      </c>
      <c r="D23" s="1"/>
      <c r="E23" s="1"/>
    </row>
    <row r="24" spans="1:5" ht="18.75">
      <c r="A24" s="3"/>
      <c r="B24" s="6" t="s">
        <v>22</v>
      </c>
      <c r="C24" s="6">
        <f>SUM(C6:C23)</f>
        <v>35948.66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25</v>
      </c>
      <c r="C6" s="4">
        <f>11411.2</f>
        <v>11411.2</v>
      </c>
      <c r="D6" s="1"/>
      <c r="E6" s="1"/>
    </row>
    <row r="7" spans="1:5" ht="33.75" customHeight="1">
      <c r="A7" s="3">
        <v>2</v>
      </c>
      <c r="B7" s="5" t="s">
        <v>5</v>
      </c>
      <c r="C7" s="4">
        <f>985.91</f>
        <v>985.91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7</v>
      </c>
      <c r="C9" s="4">
        <f>113</f>
        <v>113</v>
      </c>
      <c r="D9" s="1"/>
      <c r="E9" s="1"/>
    </row>
    <row r="10" spans="1:5" ht="37.5">
      <c r="A10" s="3">
        <v>5</v>
      </c>
      <c r="B10" s="5" t="s">
        <v>8</v>
      </c>
      <c r="C10" s="4" t="s">
        <v>10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1272</f>
        <v>1272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1036</f>
        <v>1036</v>
      </c>
      <c r="D13" s="1"/>
      <c r="E13" s="1"/>
    </row>
    <row r="14" spans="1:5" ht="33" customHeight="1">
      <c r="A14" s="3">
        <v>9</v>
      </c>
      <c r="B14" s="5" t="s">
        <v>13</v>
      </c>
      <c r="C14" s="4">
        <f>3793</f>
        <v>3793</v>
      </c>
      <c r="D14" s="1"/>
      <c r="E14" s="1"/>
    </row>
    <row r="15" spans="1:5" ht="18.75">
      <c r="A15" s="3">
        <v>10</v>
      </c>
      <c r="B15" s="5" t="s">
        <v>14</v>
      </c>
      <c r="C15" s="4">
        <f>3994.16</f>
        <v>3994.16</v>
      </c>
      <c r="D15" s="1"/>
      <c r="E15" s="1"/>
    </row>
    <row r="16" spans="1:5" ht="18.75">
      <c r="A16" s="3">
        <v>11</v>
      </c>
      <c r="B16" s="5" t="s">
        <v>15</v>
      </c>
      <c r="C16" s="4">
        <f>8097</f>
        <v>8097</v>
      </c>
      <c r="D16" s="1"/>
      <c r="E16" s="1"/>
    </row>
    <row r="17" spans="1:5" ht="37.5">
      <c r="A17" s="3">
        <v>12</v>
      </c>
      <c r="B17" s="5" t="s">
        <v>16</v>
      </c>
      <c r="C17" s="4">
        <f>2635</f>
        <v>2635</v>
      </c>
      <c r="D17" s="1"/>
      <c r="E17" s="1"/>
    </row>
    <row r="18" spans="1:5" ht="18.75">
      <c r="A18" s="3">
        <v>13</v>
      </c>
      <c r="B18" s="5" t="s">
        <v>17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18</v>
      </c>
      <c r="C19" s="4" t="s">
        <v>10</v>
      </c>
      <c r="D19" s="1"/>
      <c r="E19" s="1"/>
    </row>
    <row r="20" spans="1:5" ht="18.75">
      <c r="A20" s="3">
        <v>15</v>
      </c>
      <c r="B20" s="5" t="s">
        <v>23</v>
      </c>
      <c r="C20" s="4" t="s">
        <v>10</v>
      </c>
      <c r="D20" s="1"/>
      <c r="E20" s="1"/>
    </row>
    <row r="21" spans="1:5" ht="18.75">
      <c r="A21" s="3">
        <v>16</v>
      </c>
      <c r="B21" s="5" t="s">
        <v>19</v>
      </c>
      <c r="C21" s="4" t="s">
        <v>10</v>
      </c>
      <c r="D21" s="1"/>
      <c r="E21" s="1"/>
    </row>
    <row r="22" spans="1:5" ht="18.75">
      <c r="A22" s="3">
        <v>17</v>
      </c>
      <c r="B22" s="5" t="s">
        <v>20</v>
      </c>
      <c r="C22" s="4">
        <f>22534</f>
        <v>22534</v>
      </c>
      <c r="D22" s="1"/>
      <c r="E22" s="1"/>
    </row>
    <row r="23" spans="1:5" ht="37.5">
      <c r="A23" s="3">
        <v>18</v>
      </c>
      <c r="B23" s="5" t="s">
        <v>21</v>
      </c>
      <c r="C23" s="4">
        <f>2797</f>
        <v>2797</v>
      </c>
      <c r="D23" s="1"/>
      <c r="E23" s="1"/>
    </row>
    <row r="24" spans="1:5" ht="18.75">
      <c r="A24" s="3"/>
      <c r="B24" s="6" t="s">
        <v>22</v>
      </c>
      <c r="C24" s="6">
        <f>SUM(C6:C23)</f>
        <v>66913.45000000001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1577.05</f>
        <v>1577.05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28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3094</f>
        <v>3094</v>
      </c>
      <c r="D13" s="1"/>
      <c r="E13" s="1"/>
    </row>
    <row r="14" spans="1:5" ht="33" customHeight="1">
      <c r="A14" s="3">
        <v>9</v>
      </c>
      <c r="B14" s="5" t="s">
        <v>13</v>
      </c>
      <c r="C14" s="4">
        <f>9615</f>
        <v>9615</v>
      </c>
      <c r="D14" s="1"/>
      <c r="E14" s="1"/>
    </row>
    <row r="15" spans="1:5" ht="18.75">
      <c r="A15" s="3">
        <v>10</v>
      </c>
      <c r="B15" s="5" t="s">
        <v>14</v>
      </c>
      <c r="C15" s="4">
        <f>6612.6</f>
        <v>6612.6</v>
      </c>
      <c r="D15" s="1"/>
      <c r="E15" s="1"/>
    </row>
    <row r="16" spans="1:5" ht="18.75">
      <c r="A16" s="3">
        <v>11</v>
      </c>
      <c r="B16" s="5" t="s">
        <v>15</v>
      </c>
      <c r="C16" s="4">
        <f>14356</f>
        <v>14356</v>
      </c>
      <c r="D16" s="1"/>
      <c r="E16" s="1"/>
    </row>
    <row r="17" spans="1:5" ht="37.5">
      <c r="A17" s="3">
        <v>12</v>
      </c>
      <c r="B17" s="5" t="s">
        <v>16</v>
      </c>
      <c r="C17" s="4">
        <f>4446.56</f>
        <v>4446.56</v>
      </c>
      <c r="D17" s="1"/>
      <c r="E17" s="1"/>
    </row>
    <row r="18" spans="1:5" ht="18.75">
      <c r="A18" s="3">
        <v>13</v>
      </c>
      <c r="B18" s="5" t="s">
        <v>17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18</v>
      </c>
      <c r="C19" s="4">
        <f>4004.15</f>
        <v>4004.15</v>
      </c>
      <c r="D19" s="1"/>
      <c r="E19" s="1"/>
    </row>
    <row r="20" spans="1:5" ht="18.75">
      <c r="A20" s="3">
        <v>15</v>
      </c>
      <c r="B20" s="5" t="s">
        <v>23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40620</f>
        <v>40620</v>
      </c>
      <c r="D22" s="1"/>
      <c r="E22" s="1"/>
    </row>
    <row r="23" spans="1:5" ht="37.5">
      <c r="A23" s="3">
        <v>18</v>
      </c>
      <c r="B23" s="5" t="s">
        <v>21</v>
      </c>
      <c r="C23" s="4">
        <f>5042</f>
        <v>5042</v>
      </c>
      <c r="D23" s="1"/>
      <c r="E23" s="1"/>
    </row>
    <row r="24" spans="1:5" ht="18.75">
      <c r="A24" s="3"/>
      <c r="B24" s="6" t="s">
        <v>22</v>
      </c>
      <c r="C24" s="6">
        <f>SUM(C6:C23)</f>
        <v>108039.04000000001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1586.91</f>
        <v>1586.91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26</v>
      </c>
      <c r="C9" s="4">
        <f>339</f>
        <v>339</v>
      </c>
      <c r="D9" s="1"/>
      <c r="E9" s="1"/>
    </row>
    <row r="10" spans="1:5" ht="37.5">
      <c r="A10" s="3">
        <v>5</v>
      </c>
      <c r="B10" s="5" t="s">
        <v>8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2004</f>
        <v>2004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1904</f>
        <v>1904</v>
      </c>
      <c r="D13" s="1"/>
      <c r="E13" s="1"/>
    </row>
    <row r="14" spans="1:5" ht="33" customHeight="1">
      <c r="A14" s="3">
        <v>9</v>
      </c>
      <c r="B14" s="5" t="s">
        <v>13</v>
      </c>
      <c r="C14" s="4">
        <f>6319</f>
        <v>6319</v>
      </c>
      <c r="D14" s="1"/>
      <c r="E14" s="1"/>
    </row>
    <row r="15" spans="1:5" ht="18.75">
      <c r="A15" s="3">
        <v>10</v>
      </c>
      <c r="B15" s="5" t="s">
        <v>14</v>
      </c>
      <c r="C15" s="4">
        <f>5334.79</f>
        <v>5334.79</v>
      </c>
      <c r="D15" s="1"/>
      <c r="E15" s="1"/>
    </row>
    <row r="16" spans="1:5" ht="18.75">
      <c r="A16" s="3">
        <v>11</v>
      </c>
      <c r="B16" s="5" t="s">
        <v>15</v>
      </c>
      <c r="C16" s="4">
        <f>14472</f>
        <v>14472</v>
      </c>
      <c r="D16" s="1"/>
      <c r="E16" s="1"/>
    </row>
    <row r="17" spans="1:5" ht="37.5">
      <c r="A17" s="3">
        <v>12</v>
      </c>
      <c r="B17" s="5" t="s">
        <v>16</v>
      </c>
      <c r="C17" s="4">
        <f>4446.56</f>
        <v>4446.56</v>
      </c>
      <c r="D17" s="1"/>
      <c r="E17" s="1"/>
    </row>
    <row r="18" spans="1:5" ht="18.75">
      <c r="A18" s="3">
        <v>13</v>
      </c>
      <c r="B18" s="5" t="s">
        <v>17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18</v>
      </c>
      <c r="C19" s="4">
        <f>4004.15</f>
        <v>4004.15</v>
      </c>
      <c r="D19" s="1"/>
      <c r="E19" s="1"/>
    </row>
    <row r="20" spans="1:5" ht="18.75">
      <c r="A20" s="3">
        <v>15</v>
      </c>
      <c r="B20" s="5" t="s">
        <v>23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40950</f>
        <v>40950</v>
      </c>
      <c r="D22" s="1"/>
      <c r="E22" s="1"/>
    </row>
    <row r="23" spans="1:5" ht="37.5">
      <c r="A23" s="3">
        <v>18</v>
      </c>
      <c r="B23" s="5" t="s">
        <v>21</v>
      </c>
      <c r="C23" s="4">
        <f>5083</f>
        <v>5083</v>
      </c>
      <c r="D23" s="1"/>
      <c r="E23" s="1"/>
    </row>
    <row r="24" spans="1:5" ht="18.75">
      <c r="A24" s="3"/>
      <c r="B24" s="6" t="s">
        <v>22</v>
      </c>
      <c r="C24" s="6">
        <f>SUM(C6:C23)</f>
        <v>105115.09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1526.02</f>
        <v>1526.02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34</v>
      </c>
      <c r="C9" s="4">
        <f>1921</f>
        <v>1921</v>
      </c>
      <c r="D9" s="1"/>
      <c r="E9" s="1"/>
    </row>
    <row r="10" spans="1:5" ht="37.5">
      <c r="A10" s="3">
        <v>5</v>
      </c>
      <c r="B10" s="5" t="s">
        <v>8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6052</f>
        <v>6052</v>
      </c>
      <c r="D13" s="1"/>
      <c r="E13" s="1"/>
    </row>
    <row r="14" spans="1:5" ht="33" customHeight="1">
      <c r="A14" s="3">
        <v>9</v>
      </c>
      <c r="B14" s="5" t="s">
        <v>13</v>
      </c>
      <c r="C14" s="4">
        <f>815</f>
        <v>815</v>
      </c>
      <c r="D14" s="1"/>
      <c r="E14" s="1"/>
    </row>
    <row r="15" spans="1:5" ht="18.75">
      <c r="A15" s="3">
        <v>10</v>
      </c>
      <c r="B15" s="5" t="s">
        <v>14</v>
      </c>
      <c r="C15" s="4">
        <f>10788.25</f>
        <v>10788.25</v>
      </c>
      <c r="D15" s="1"/>
      <c r="E15" s="1"/>
    </row>
    <row r="16" spans="1:5" ht="18.75">
      <c r="A16" s="3">
        <v>11</v>
      </c>
      <c r="B16" s="5" t="s">
        <v>15</v>
      </c>
      <c r="C16" s="4">
        <f>13857</f>
        <v>13857</v>
      </c>
      <c r="D16" s="1"/>
      <c r="E16" s="1"/>
    </row>
    <row r="17" spans="1:5" ht="37.5">
      <c r="A17" s="3">
        <v>12</v>
      </c>
      <c r="B17" s="5" t="s">
        <v>16</v>
      </c>
      <c r="C17" s="4">
        <f>4446.56</f>
        <v>4446.56</v>
      </c>
      <c r="D17" s="1"/>
      <c r="E17" s="1"/>
    </row>
    <row r="18" spans="1:5" ht="18.75">
      <c r="A18" s="3">
        <v>13</v>
      </c>
      <c r="B18" s="5" t="s">
        <v>17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18</v>
      </c>
      <c r="C19" s="4">
        <f>5338.86</f>
        <v>5338.86</v>
      </c>
      <c r="D19" s="1"/>
      <c r="E19" s="1"/>
    </row>
    <row r="20" spans="1:5" ht="18.75">
      <c r="A20" s="3">
        <v>15</v>
      </c>
      <c r="B20" s="5" t="s">
        <v>23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38565</f>
        <v>38565</v>
      </c>
      <c r="D22" s="1"/>
      <c r="E22" s="1"/>
    </row>
    <row r="23" spans="1:5" ht="37.5">
      <c r="A23" s="3">
        <v>18</v>
      </c>
      <c r="B23" s="5" t="s">
        <v>21</v>
      </c>
      <c r="C23" s="4">
        <f>4787</f>
        <v>4787</v>
      </c>
      <c r="D23" s="1"/>
      <c r="E23" s="1"/>
    </row>
    <row r="24" spans="1:5" ht="18.75">
      <c r="A24" s="3"/>
      <c r="B24" s="6" t="s">
        <v>22</v>
      </c>
      <c r="C24" s="6">
        <f>SUM(C6:C23)</f>
        <v>106768.37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2839.94</f>
        <v>2839.94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36</v>
      </c>
      <c r="C9" s="4">
        <f>2260</f>
        <v>2260</v>
      </c>
      <c r="D9" s="1"/>
      <c r="E9" s="1"/>
    </row>
    <row r="10" spans="1:5" ht="37.5">
      <c r="A10" s="3">
        <v>5</v>
      </c>
      <c r="B10" s="5" t="s">
        <v>8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>
        <f>954</f>
        <v>954</v>
      </c>
      <c r="D12" s="1"/>
      <c r="E12" s="1"/>
    </row>
    <row r="13" spans="1:5" ht="24.75" customHeight="1">
      <c r="A13" s="3">
        <v>8</v>
      </c>
      <c r="B13" s="5" t="s">
        <v>12</v>
      </c>
      <c r="C13" s="4">
        <f>3050</f>
        <v>3050</v>
      </c>
      <c r="D13" s="1"/>
      <c r="E13" s="1"/>
    </row>
    <row r="14" spans="1:5" ht="33" customHeight="1">
      <c r="A14" s="3">
        <v>9</v>
      </c>
      <c r="B14" s="5" t="s">
        <v>13</v>
      </c>
      <c r="C14" s="4">
        <f>1454</f>
        <v>1454</v>
      </c>
      <c r="D14" s="1"/>
      <c r="E14" s="1"/>
    </row>
    <row r="15" spans="1:5" ht="18.75">
      <c r="A15" s="3">
        <v>10</v>
      </c>
      <c r="B15" s="5" t="s">
        <v>14</v>
      </c>
      <c r="C15" s="4">
        <f>17549.48</f>
        <v>17549.48</v>
      </c>
      <c r="D15" s="1"/>
      <c r="E15" s="1"/>
    </row>
    <row r="16" spans="1:5" ht="18.75">
      <c r="A16" s="3">
        <v>11</v>
      </c>
      <c r="B16" s="5" t="s">
        <v>15</v>
      </c>
      <c r="C16" s="4">
        <f>24501</f>
        <v>24501</v>
      </c>
      <c r="D16" s="1"/>
      <c r="E16" s="1"/>
    </row>
    <row r="17" spans="1:5" ht="37.5">
      <c r="A17" s="3">
        <v>12</v>
      </c>
      <c r="B17" s="5" t="s">
        <v>16</v>
      </c>
      <c r="C17" s="4">
        <f>7410.99</f>
        <v>7410.99</v>
      </c>
      <c r="D17" s="1"/>
      <c r="E17" s="1"/>
    </row>
    <row r="18" spans="1:5" ht="18.75">
      <c r="A18" s="3">
        <v>13</v>
      </c>
      <c r="B18" s="5" t="s">
        <v>17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18</v>
      </c>
      <c r="C19" s="4">
        <f>5338.86</f>
        <v>5338.86</v>
      </c>
      <c r="D19" s="1"/>
      <c r="E19" s="1"/>
    </row>
    <row r="20" spans="1:5" ht="18.75">
      <c r="A20" s="3">
        <v>15</v>
      </c>
      <c r="B20" s="5" t="s">
        <v>23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68189</f>
        <v>68189</v>
      </c>
      <c r="D22" s="1"/>
      <c r="E22" s="1"/>
    </row>
    <row r="23" spans="1:5" ht="37.5">
      <c r="A23" s="3">
        <v>18</v>
      </c>
      <c r="B23" s="5" t="s">
        <v>21</v>
      </c>
      <c r="C23" s="4">
        <f>8465</f>
        <v>8465</v>
      </c>
      <c r="D23" s="1"/>
      <c r="E23" s="1"/>
    </row>
    <row r="24" spans="1:5" ht="18.75">
      <c r="A24" s="3"/>
      <c r="B24" s="6" t="s">
        <v>22</v>
      </c>
      <c r="C24" s="6">
        <f>SUM(C6:C23)</f>
        <v>160683.95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31</v>
      </c>
      <c r="C6" s="4">
        <f>2852.8</f>
        <v>2852.8</v>
      </c>
      <c r="D6" s="1"/>
      <c r="E6" s="1"/>
    </row>
    <row r="7" spans="1:5" ht="33.75" customHeight="1">
      <c r="A7" s="3">
        <v>2</v>
      </c>
      <c r="B7" s="5" t="s">
        <v>5</v>
      </c>
      <c r="C7" s="4">
        <f>1491.58</f>
        <v>1491.58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38</v>
      </c>
      <c r="C9" s="4">
        <f>1469</f>
        <v>1469</v>
      </c>
      <c r="D9" s="1"/>
      <c r="E9" s="1"/>
    </row>
    <row r="10" spans="1:5" ht="37.5">
      <c r="A10" s="3">
        <v>5</v>
      </c>
      <c r="B10" s="5" t="s">
        <v>8</v>
      </c>
      <c r="C10" s="4">
        <f>436.8</f>
        <v>436.8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1798.04</f>
        <v>1798.04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f>2138</f>
        <v>2138</v>
      </c>
      <c r="D14" s="1"/>
      <c r="E14" s="1"/>
    </row>
    <row r="15" spans="1:5" ht="18.75">
      <c r="A15" s="3">
        <v>10</v>
      </c>
      <c r="B15" s="5" t="s">
        <v>14</v>
      </c>
      <c r="C15" s="4">
        <f>1062.52</f>
        <v>1062.52</v>
      </c>
      <c r="D15" s="1"/>
      <c r="E15" s="1"/>
    </row>
    <row r="16" spans="1:5" ht="18.75">
      <c r="A16" s="3">
        <v>11</v>
      </c>
      <c r="B16" s="5" t="s">
        <v>15</v>
      </c>
      <c r="C16" s="4">
        <f>13934</f>
        <v>13934</v>
      </c>
      <c r="D16" s="1"/>
      <c r="E16" s="1"/>
    </row>
    <row r="17" spans="1:5" ht="37.5">
      <c r="A17" s="3">
        <v>12</v>
      </c>
      <c r="B17" s="5" t="s">
        <v>16</v>
      </c>
      <c r="C17" s="4">
        <f>4446.56</f>
        <v>4446.56</v>
      </c>
      <c r="D17" s="1"/>
      <c r="E17" s="1"/>
    </row>
    <row r="18" spans="1:5" ht="18.75">
      <c r="A18" s="3">
        <v>13</v>
      </c>
      <c r="B18" s="5" t="s">
        <v>17</v>
      </c>
      <c r="C18" s="4">
        <f>6811.18</f>
        <v>6811.18</v>
      </c>
      <c r="D18" s="1"/>
      <c r="E18" s="1"/>
    </row>
    <row r="19" spans="1:5" ht="18.75">
      <c r="A19" s="3">
        <v>14</v>
      </c>
      <c r="B19" s="5" t="s">
        <v>18</v>
      </c>
      <c r="C19" s="4">
        <f>2669.43</f>
        <v>2669.43</v>
      </c>
      <c r="D19" s="1"/>
      <c r="E19" s="1"/>
    </row>
    <row r="20" spans="1:5" ht="18.75">
      <c r="A20" s="3">
        <v>15</v>
      </c>
      <c r="B20" s="5" t="s">
        <v>23</v>
      </c>
      <c r="C20" s="4">
        <f>2669.43</f>
        <v>2669.43</v>
      </c>
      <c r="D20" s="1"/>
      <c r="E20" s="1"/>
    </row>
    <row r="21" spans="1:5" ht="18.75">
      <c r="A21" s="3">
        <v>16</v>
      </c>
      <c r="B21" s="5" t="s">
        <v>19</v>
      </c>
      <c r="C21" s="4">
        <f>2669.43</f>
        <v>2669.43</v>
      </c>
      <c r="D21" s="1"/>
      <c r="E21" s="1"/>
    </row>
    <row r="22" spans="1:5" ht="18.75">
      <c r="A22" s="3">
        <v>17</v>
      </c>
      <c r="B22" s="5" t="s">
        <v>20</v>
      </c>
      <c r="C22" s="4">
        <f>38779</f>
        <v>38779</v>
      </c>
      <c r="D22" s="1"/>
      <c r="E22" s="1"/>
    </row>
    <row r="23" spans="1:5" ht="37.5">
      <c r="A23" s="3">
        <v>18</v>
      </c>
      <c r="B23" s="5" t="s">
        <v>21</v>
      </c>
      <c r="C23" s="4">
        <f>4814</f>
        <v>4814</v>
      </c>
      <c r="D23" s="1"/>
      <c r="E23" s="1"/>
    </row>
    <row r="24" spans="1:5" ht="18.75">
      <c r="A24" s="3"/>
      <c r="B24" s="6" t="s">
        <v>22</v>
      </c>
      <c r="C24" s="6">
        <f>SUM(C6:C23)</f>
        <v>89475.77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Пользователь3</cp:lastModifiedBy>
  <cp:lastPrinted>2012-03-20T06:32:12Z</cp:lastPrinted>
  <dcterms:modified xsi:type="dcterms:W3CDTF">2012-03-22T06:31:52Z</dcterms:modified>
  <cp:category/>
  <cp:version/>
  <cp:contentType/>
  <cp:contentStatus/>
</cp:coreProperties>
</file>