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firstSheet="18" activeTab="25"/>
  </bookViews>
  <sheets>
    <sheet name="Пушкина 11" sheetId="1" r:id="rId1"/>
    <sheet name="Пушкина 14" sheetId="2" r:id="rId2"/>
    <sheet name="Пушкина 16" sheetId="3" r:id="rId3"/>
    <sheet name="Пушкина 16 а" sheetId="4" r:id="rId4"/>
    <sheet name="Пушкина 18" sheetId="5" r:id="rId5"/>
    <sheet name="Пушкина 18 а" sheetId="6" r:id="rId6"/>
    <sheet name="Пушкина 20" sheetId="7" r:id="rId7"/>
    <sheet name="Пушкина 20 а" sheetId="8" r:id="rId8"/>
    <sheet name="Пушкина 30" sheetId="9" r:id="rId9"/>
    <sheet name="Пушкина 30 а" sheetId="10" r:id="rId10"/>
    <sheet name="Пушкина 30 б" sheetId="11" r:id="rId11"/>
    <sheet name="Пушкина 32" sheetId="12" r:id="rId12"/>
    <sheet name="Пушкина 34" sheetId="13" r:id="rId13"/>
    <sheet name="Пушкина 36" sheetId="14" r:id="rId14"/>
    <sheet name="Пушкина 38" sheetId="15" r:id="rId15"/>
    <sheet name="Пушкина 38 а" sheetId="16" r:id="rId16"/>
    <sheet name="Пушкина 40" sheetId="17" r:id="rId17"/>
    <sheet name="Первомайская 11" sheetId="18" r:id="rId18"/>
    <sheet name="Первомайская 25 а" sheetId="19" r:id="rId19"/>
    <sheet name="Первомайская 27" sheetId="20" r:id="rId20"/>
    <sheet name="Первомайская 52" sheetId="21" r:id="rId21"/>
    <sheet name="Первомайская 54" sheetId="22" r:id="rId22"/>
    <sheet name="Победы 16 б" sheetId="23" r:id="rId23"/>
    <sheet name="Победы 18 а" sheetId="24" r:id="rId24"/>
    <sheet name="Победы 27" sheetId="25" r:id="rId25"/>
    <sheet name="Победы 29" sheetId="26" r:id="rId26"/>
  </sheets>
  <definedNames/>
  <calcPr fullCalcOnLoad="1"/>
</workbook>
</file>

<file path=xl/sharedStrings.xml><?xml version="1.0" encoding="utf-8"?>
<sst xmlns="http://schemas.openxmlformats.org/spreadsheetml/2006/main" count="674" uniqueCount="69">
  <si>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</si>
  <si>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</si>
  <si>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</si>
  <si>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</si>
  <si>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</si>
  <si>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</si>
  <si>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</si>
  <si>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</si>
  <si>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</si>
  <si>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</si>
  <si>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</si>
  <si>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</si>
  <si>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</si>
  <si>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</si>
  <si>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</si>
  <si>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</si>
  <si>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</si>
  <si>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</si>
  <si>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</si>
  <si>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</si>
  <si>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</si>
  <si>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</si>
  <si>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>ППР- сети водопровода</t>
  </si>
  <si>
    <t>Установка  электросчетчиков</t>
  </si>
  <si>
    <t>Проверка вентканалов  и дымоходов -  2 раза в год</t>
  </si>
  <si>
    <t>Проверка вентканалов  -  1 раз в год</t>
  </si>
  <si>
    <t>Установка  электросчетчиков (2 шт.)</t>
  </si>
  <si>
    <t>Проверка вентканалов и дымоходов  -  4 раза в год</t>
  </si>
  <si>
    <t>Проверка вентканалов и дымоходов  -  2 раза в год</t>
  </si>
  <si>
    <t xml:space="preserve">Установка  электросчетчиков </t>
  </si>
  <si>
    <t>Установка  электросчетчиков (4 шт.)</t>
  </si>
  <si>
    <t>№ 29 по ул. Победы п. Советский за 2013 год</t>
  </si>
  <si>
    <t>№ 27 по ул. Победы п. Советский за 2013 год</t>
  </si>
  <si>
    <t>№ 18 "а" по ул. Победы п. Советский за 2013 год</t>
  </si>
  <si>
    <t>№ 16 "б" по ул. Победы п. Советский за 2013 год</t>
  </si>
  <si>
    <t>№ 54 по ул. Первомайская п. Советский за 2013 год</t>
  </si>
  <si>
    <t>Установка  электросчетчиков (2шт)</t>
  </si>
  <si>
    <t>№ 52 по ул. Первомайская п. Советский за 2013 год</t>
  </si>
  <si>
    <t>№ 27 по ул. Первомайская п. Советский за 2013 год</t>
  </si>
  <si>
    <t>Установка  электросчетчиков (1шт)</t>
  </si>
  <si>
    <t>№ 25 "а" по ул. Первомайская п. Советский за 2013 год</t>
  </si>
  <si>
    <t>№ 11 по ул. Первомайская п. Советский за 2013 год</t>
  </si>
  <si>
    <t>Установка  электросчетчиков ( 1 шт)</t>
  </si>
  <si>
    <t>№ 40 по ул. Пушкина п. Советский за 2013 год</t>
  </si>
  <si>
    <t>Установка  электросчетчиков (3 шт.)</t>
  </si>
  <si>
    <t>№ 38 "а" по ул. Пушкина п. Советский за 2013 год</t>
  </si>
  <si>
    <t>№ 38  по ул. Пушкина п. Советский за 2013 год</t>
  </si>
  <si>
    <t>№ 36  по ул. Пушкина п. Советский за 2013 год</t>
  </si>
  <si>
    <t>Установка  электросчетчиков (5шт.)</t>
  </si>
  <si>
    <t>№ 34  по ул. Пушкина п. Советский за 2013год</t>
  </si>
  <si>
    <t>Установка  электросчетчиков ( 6 шт)</t>
  </si>
  <si>
    <t>№ 32  по ул. Пушкина п. Советский за 2013 год</t>
  </si>
  <si>
    <t>Установка  электросчетчиков ( 8 шт)</t>
  </si>
  <si>
    <t>№ 30 "б"  по ул. Пушкина п. Советский за 2013 год</t>
  </si>
  <si>
    <t>№ 30 "а"  по ул. Пушкина п. Советский за 2013год</t>
  </si>
  <si>
    <t>Установка  электросчетчиков (6шт.)</t>
  </si>
  <si>
    <t>№ 30 по ул. Пушкина п. Советский за 2013 год</t>
  </si>
  <si>
    <t>Установка  электросчетчиков (23 шт.)</t>
  </si>
  <si>
    <t>№ 20  "а" по ул. Пушкина п. Советский за 2013 год</t>
  </si>
  <si>
    <t>№ 20  по ул. Пушкина п. Советский за 2013 год</t>
  </si>
  <si>
    <t>№ 18 "а"  по ул. Пушкина п. Советский за 2013 год</t>
  </si>
  <si>
    <t>№ 18  по ул. Пушкина п. Советский за 2013 год</t>
  </si>
  <si>
    <t>№ 16 "а"  по ул. Пушкина п. Советский за 2013 год</t>
  </si>
  <si>
    <t>Установка  электросчетчиков (1шт.)</t>
  </si>
  <si>
    <t>№ 16 по ул. Пушкина п. Советский за 2013 год</t>
  </si>
  <si>
    <t>Установка  электросчетчиков (1 шт)</t>
  </si>
  <si>
    <t>№ 14 по ул. Пушкина п. Советский за 2013 год</t>
  </si>
  <si>
    <t>№ 11 по ул. Пушкина п. Советский за 2013 год</t>
  </si>
  <si>
    <t>Установка  электросчетчиков (2 шт)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</si>
</sst>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="148" zoomScaleNormal="148" zoomScalePageLayoutView="0" workbookViewId="0" topLeftCell="A9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21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530</v>
      </c>
      <c r="D7" s="1"/>
      <c r="E7" s="1"/>
    </row>
    <row r="8" spans="1:5" ht="24.75" customHeight="1">
      <c r="A8" s="3">
        <v>3</v>
      </c>
      <c r="B8" s="5" t="s">
        <v>6</v>
      </c>
      <c r="C8" s="4" t="s">
        <v>10</v>
      </c>
      <c r="D8" s="1"/>
      <c r="E8" s="1"/>
    </row>
    <row r="9" spans="1:5" ht="23.25" customHeight="1">
      <c r="A9" s="3">
        <v>4</v>
      </c>
      <c r="B9" s="5" t="s">
        <v>68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4905</v>
      </c>
      <c r="D14" s="1"/>
      <c r="E14" s="1"/>
    </row>
    <row r="15" spans="1:5" ht="18.75">
      <c r="A15" s="3">
        <v>10</v>
      </c>
      <c r="B15" s="5" t="s">
        <v>14</v>
      </c>
      <c r="C15" s="4">
        <v>5050</v>
      </c>
      <c r="D15" s="1"/>
      <c r="E15" s="1"/>
    </row>
    <row r="16" spans="1:5" ht="37.5">
      <c r="A16" s="3">
        <v>11</v>
      </c>
      <c r="B16" s="5" t="s">
        <v>15</v>
      </c>
      <c r="C16" s="4">
        <v>1605</v>
      </c>
      <c r="D16" s="1"/>
      <c r="E16" s="1"/>
    </row>
    <row r="17" spans="1:5" ht="18.75">
      <c r="A17" s="3">
        <v>12</v>
      </c>
      <c r="B17" s="5" t="s">
        <v>16</v>
      </c>
      <c r="C17" s="4">
        <f>4086</f>
        <v>4086</v>
      </c>
      <c r="D17" s="1"/>
      <c r="E17" s="1"/>
    </row>
    <row r="18" spans="1:5" ht="18.75">
      <c r="A18" s="3">
        <v>13</v>
      </c>
      <c r="B18" s="5" t="s">
        <v>17</v>
      </c>
      <c r="C18" s="4">
        <f>3203</f>
        <v>3203</v>
      </c>
      <c r="D18" s="1"/>
      <c r="E18" s="1"/>
    </row>
    <row r="19" spans="1:5" ht="18.75">
      <c r="A19" s="3">
        <v>14</v>
      </c>
      <c r="B19" s="5" t="s">
        <v>22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>
        <f>12108</f>
        <v>12108</v>
      </c>
      <c r="D21" s="1"/>
      <c r="E21" s="1"/>
    </row>
    <row r="22" spans="1:5" ht="18.75">
      <c r="A22" s="3"/>
      <c r="B22" s="6" t="s">
        <v>20</v>
      </c>
      <c r="C22" s="6">
        <f>SUM(C6:C21)</f>
        <v>35345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1678</f>
        <v>1678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55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3470</v>
      </c>
      <c r="D13" s="1"/>
      <c r="E13" s="1"/>
    </row>
    <row r="14" spans="1:5" ht="33" customHeight="1">
      <c r="A14" s="3">
        <v>9</v>
      </c>
      <c r="B14" s="5" t="s">
        <v>13</v>
      </c>
      <c r="C14" s="4">
        <v>10784</v>
      </c>
      <c r="D14" s="1"/>
      <c r="E14" s="1"/>
    </row>
    <row r="15" spans="1:5" ht="18.75">
      <c r="A15" s="3">
        <v>10</v>
      </c>
      <c r="B15" s="5" t="s">
        <v>14</v>
      </c>
      <c r="C15" s="4">
        <v>18929</v>
      </c>
      <c r="D15" s="1"/>
      <c r="E15" s="1"/>
    </row>
    <row r="16" spans="1:5" ht="37.5">
      <c r="A16" s="3">
        <v>11</v>
      </c>
      <c r="B16" s="5" t="s">
        <v>15</v>
      </c>
      <c r="C16" s="4">
        <f>5335</f>
        <v>5335</v>
      </c>
      <c r="D16" s="1"/>
      <c r="E16" s="1"/>
    </row>
    <row r="17" spans="1:5" ht="18.75">
      <c r="A17" s="3">
        <v>12</v>
      </c>
      <c r="B17" s="5" t="s">
        <v>16</v>
      </c>
      <c r="C17" s="4">
        <f>8173</f>
        <v>8173</v>
      </c>
      <c r="D17" s="1"/>
      <c r="E17" s="1"/>
    </row>
    <row r="18" spans="1:5" ht="18.75">
      <c r="A18" s="3">
        <v>13</v>
      </c>
      <c r="B18" s="5" t="s">
        <v>17</v>
      </c>
      <c r="C18" s="4">
        <f>4805</f>
        <v>4805</v>
      </c>
      <c r="D18" s="1"/>
      <c r="E18" s="1"/>
    </row>
    <row r="19" spans="1:5" ht="18.75">
      <c r="A19" s="3">
        <v>14</v>
      </c>
      <c r="B19" s="5" t="s">
        <v>22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18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19</v>
      </c>
      <c r="C21" s="4">
        <f>45382</f>
        <v>45382</v>
      </c>
      <c r="D21" s="1"/>
      <c r="E21" s="1"/>
    </row>
    <row r="22" spans="1:5" ht="18.75">
      <c r="A22" s="3"/>
      <c r="B22" s="6" t="s">
        <v>20</v>
      </c>
      <c r="C22" s="6">
        <f>SUM(C6:C21)</f>
        <v>111020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1683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8673</v>
      </c>
      <c r="D14" s="1"/>
      <c r="E14" s="1"/>
    </row>
    <row r="15" spans="1:5" ht="18.75">
      <c r="A15" s="3">
        <v>10</v>
      </c>
      <c r="B15" s="5" t="s">
        <v>14</v>
      </c>
      <c r="C15" s="4">
        <v>19009</v>
      </c>
      <c r="D15" s="1"/>
      <c r="E15" s="1"/>
    </row>
    <row r="16" spans="1:5" ht="37.5">
      <c r="A16" s="3">
        <v>11</v>
      </c>
      <c r="B16" s="5" t="s">
        <v>15</v>
      </c>
      <c r="C16" s="4">
        <f>5335</f>
        <v>5335</v>
      </c>
      <c r="D16" s="1"/>
      <c r="E16" s="1"/>
    </row>
    <row r="17" spans="1:5" ht="18.75">
      <c r="A17" s="3">
        <v>12</v>
      </c>
      <c r="B17" s="5" t="s">
        <v>16</v>
      </c>
      <c r="C17" s="4">
        <v>8173</v>
      </c>
      <c r="D17" s="1"/>
      <c r="E17" s="1"/>
    </row>
    <row r="18" spans="1:5" ht="18.75">
      <c r="A18" s="3">
        <v>13</v>
      </c>
      <c r="B18" s="5" t="s">
        <v>17</v>
      </c>
      <c r="C18" s="4">
        <v>4805</v>
      </c>
      <c r="D18" s="1"/>
      <c r="E18" s="1"/>
    </row>
    <row r="19" spans="1:5" ht="18.75">
      <c r="A19" s="3">
        <v>14</v>
      </c>
      <c r="B19" s="5" t="s">
        <v>22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18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19</v>
      </c>
      <c r="C21" s="4">
        <v>45573</v>
      </c>
      <c r="D21" s="1"/>
      <c r="E21" s="1"/>
    </row>
    <row r="22" spans="1:5" ht="18.75">
      <c r="A22" s="3"/>
      <c r="B22" s="6" t="s">
        <v>20</v>
      </c>
      <c r="C22" s="6">
        <f>SUM(C6:C21)</f>
        <v>105715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8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3934</f>
        <v>3934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52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1199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5287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19481</v>
      </c>
      <c r="D13" s="1"/>
      <c r="E13" s="1"/>
    </row>
    <row r="14" spans="1:5" ht="33" customHeight="1">
      <c r="A14" s="3">
        <v>9</v>
      </c>
      <c r="B14" s="5" t="s">
        <v>13</v>
      </c>
      <c r="C14" s="4">
        <v>17207</v>
      </c>
      <c r="D14" s="1"/>
      <c r="E14" s="1"/>
    </row>
    <row r="15" spans="1:5" ht="18.75">
      <c r="A15" s="3">
        <v>10</v>
      </c>
      <c r="B15" s="5" t="s">
        <v>14</v>
      </c>
      <c r="C15" s="4">
        <v>41487</v>
      </c>
      <c r="D15" s="1"/>
      <c r="E15" s="1"/>
    </row>
    <row r="16" spans="1:5" ht="37.5">
      <c r="A16" s="3">
        <v>11</v>
      </c>
      <c r="B16" s="5" t="s">
        <v>15</v>
      </c>
      <c r="C16" s="4">
        <f>11857</f>
        <v>11857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v>4805</v>
      </c>
      <c r="D19" s="1"/>
      <c r="E19" s="1"/>
    </row>
    <row r="20" spans="1:5" ht="18.75">
      <c r="A20" s="3">
        <v>15</v>
      </c>
      <c r="B20" s="5" t="s">
        <v>18</v>
      </c>
      <c r="C20" s="4">
        <f>4805</f>
        <v>4805</v>
      </c>
      <c r="D20" s="1"/>
      <c r="E20" s="1"/>
    </row>
    <row r="21" spans="1:5" ht="18.75">
      <c r="A21" s="3">
        <v>16</v>
      </c>
      <c r="B21" s="5" t="s">
        <v>19</v>
      </c>
      <c r="C21" s="4">
        <f>99464</f>
        <v>99464</v>
      </c>
      <c r="D21" s="1"/>
      <c r="E21" s="1"/>
    </row>
    <row r="22" spans="1:5" ht="18.75">
      <c r="A22" s="3"/>
      <c r="B22" s="6" t="s">
        <v>20</v>
      </c>
      <c r="C22" s="6">
        <f>SUM(C6:C21)</f>
        <v>234181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3115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50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4321</v>
      </c>
      <c r="D13" s="1"/>
      <c r="E13" s="1"/>
    </row>
    <row r="14" spans="1:5" ht="33" customHeight="1">
      <c r="A14" s="3">
        <v>9</v>
      </c>
      <c r="B14" s="5" t="s">
        <v>13</v>
      </c>
      <c r="C14" s="4">
        <v>16555</v>
      </c>
      <c r="D14" s="1"/>
      <c r="E14" s="1"/>
    </row>
    <row r="15" spans="1:5" ht="18.75">
      <c r="A15" s="3">
        <v>10</v>
      </c>
      <c r="B15" s="5" t="s">
        <v>14</v>
      </c>
      <c r="C15" s="4">
        <v>32997</v>
      </c>
      <c r="D15" s="1"/>
      <c r="E15" s="1"/>
    </row>
    <row r="16" spans="1:5" ht="37.5">
      <c r="A16" s="3">
        <v>11</v>
      </c>
      <c r="B16" s="5" t="s">
        <v>15</v>
      </c>
      <c r="C16" s="4">
        <v>8892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f>4805</f>
        <v>4805</v>
      </c>
      <c r="D19" s="1"/>
      <c r="E19" s="1"/>
    </row>
    <row r="20" spans="1:5" ht="18.75">
      <c r="A20" s="3">
        <v>15</v>
      </c>
      <c r="B20" s="5" t="s">
        <v>18</v>
      </c>
      <c r="C20" s="4">
        <f>4805</f>
        <v>4805</v>
      </c>
      <c r="D20" s="1"/>
      <c r="E20" s="1"/>
    </row>
    <row r="21" spans="1:5" ht="18.75">
      <c r="A21" s="3">
        <v>16</v>
      </c>
      <c r="B21" s="5" t="s">
        <v>19</v>
      </c>
      <c r="C21" s="4">
        <f>79110</f>
        <v>79110</v>
      </c>
      <c r="D21" s="1"/>
      <c r="E21" s="1"/>
    </row>
    <row r="22" spans="1:5" ht="18.75">
      <c r="A22" s="3"/>
      <c r="B22" s="6" t="s">
        <v>20</v>
      </c>
      <c r="C22" s="6">
        <f>SUM(C6:C21)</f>
        <v>180170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="153" zoomScaleNormal="153" zoomScalePageLayoutView="0" workbookViewId="0" topLeftCell="A9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27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5291</v>
      </c>
      <c r="D7" s="1"/>
      <c r="E7" s="1"/>
    </row>
    <row r="8" spans="1:5" ht="24.75" customHeight="1">
      <c r="A8" s="3">
        <v>3</v>
      </c>
      <c r="B8" s="5" t="s">
        <v>6</v>
      </c>
      <c r="C8" s="4">
        <v>4169</v>
      </c>
      <c r="D8" s="1"/>
      <c r="E8" s="1"/>
    </row>
    <row r="9" spans="1:5" ht="23.25" customHeight="1">
      <c r="A9" s="3">
        <v>4</v>
      </c>
      <c r="B9" s="5" t="s">
        <v>48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1504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1715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6310</v>
      </c>
      <c r="D13" s="1"/>
      <c r="E13" s="1"/>
    </row>
    <row r="14" spans="1:5" ht="33" customHeight="1">
      <c r="A14" s="3">
        <v>9</v>
      </c>
      <c r="B14" s="5" t="s">
        <v>13</v>
      </c>
      <c r="C14" s="4">
        <v>21931</v>
      </c>
      <c r="D14" s="1"/>
      <c r="E14" s="1"/>
    </row>
    <row r="15" spans="1:5" ht="18.75">
      <c r="A15" s="3">
        <v>10</v>
      </c>
      <c r="B15" s="5" t="s">
        <v>14</v>
      </c>
      <c r="C15" s="4">
        <v>51685</v>
      </c>
      <c r="D15" s="1"/>
      <c r="E15" s="1"/>
    </row>
    <row r="16" spans="1:5" ht="37.5">
      <c r="A16" s="3">
        <v>11</v>
      </c>
      <c r="B16" s="5" t="s">
        <v>15</v>
      </c>
      <c r="C16" s="4">
        <f>11857</f>
        <v>11857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v>4805</v>
      </c>
      <c r="D19" s="1"/>
      <c r="E19" s="1"/>
    </row>
    <row r="20" spans="1:5" ht="18.75">
      <c r="A20" s="3">
        <v>15</v>
      </c>
      <c r="B20" s="5" t="s">
        <v>18</v>
      </c>
      <c r="C20" s="4">
        <f>4805</f>
        <v>4805</v>
      </c>
      <c r="D20" s="1"/>
      <c r="E20" s="1"/>
    </row>
    <row r="21" spans="1:5" ht="18.75">
      <c r="A21" s="3">
        <v>16</v>
      </c>
      <c r="B21" s="5" t="s">
        <v>19</v>
      </c>
      <c r="C21" s="4">
        <f>123915</f>
        <v>123915</v>
      </c>
      <c r="D21" s="1"/>
      <c r="E21" s="1"/>
    </row>
    <row r="22" spans="1:5" ht="18.75">
      <c r="A22" s="3"/>
      <c r="B22" s="6" t="s">
        <v>20</v>
      </c>
      <c r="C22" s="6">
        <f>SUM(C6:C21)</f>
        <v>270345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1748</f>
        <v>1748</v>
      </c>
      <c r="D7" s="1"/>
      <c r="E7" s="1"/>
    </row>
    <row r="8" spans="1:5" ht="24.75" customHeight="1">
      <c r="A8" s="3">
        <v>3</v>
      </c>
      <c r="B8" s="5" t="s">
        <v>6</v>
      </c>
      <c r="C8" s="4">
        <v>1434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5558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2372</f>
        <v>2372</v>
      </c>
      <c r="D13" s="1"/>
      <c r="E13" s="1"/>
    </row>
    <row r="14" spans="1:5" ht="33" customHeight="1">
      <c r="A14" s="3">
        <v>9</v>
      </c>
      <c r="B14" s="5" t="s">
        <v>13</v>
      </c>
      <c r="C14" s="4">
        <v>9928</v>
      </c>
      <c r="D14" s="1"/>
      <c r="E14" s="1"/>
    </row>
    <row r="15" spans="1:5" ht="18.75">
      <c r="A15" s="3">
        <v>10</v>
      </c>
      <c r="B15" s="5" t="s">
        <v>14</v>
      </c>
      <c r="C15" s="4">
        <v>19810</v>
      </c>
      <c r="D15" s="1"/>
      <c r="E15" s="1"/>
    </row>
    <row r="16" spans="1:5" ht="37.5">
      <c r="A16" s="3">
        <v>11</v>
      </c>
      <c r="B16" s="5" t="s">
        <v>15</v>
      </c>
      <c r="C16" s="4">
        <f>5335</f>
        <v>5335</v>
      </c>
      <c r="D16" s="1"/>
      <c r="E16" s="1"/>
    </row>
    <row r="17" spans="1:5" ht="18.75">
      <c r="A17" s="3">
        <v>12</v>
      </c>
      <c r="B17" s="5" t="s">
        <v>16</v>
      </c>
      <c r="C17" s="4">
        <f>8173</f>
        <v>8173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18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19</v>
      </c>
      <c r="C21" s="4">
        <f>47496</f>
        <v>47496</v>
      </c>
      <c r="D21" s="1"/>
      <c r="E21" s="1"/>
    </row>
    <row r="22" spans="1:5" ht="18.75">
      <c r="A22" s="3"/>
      <c r="B22" s="6" t="s">
        <v>20</v>
      </c>
      <c r="C22" s="6">
        <f>SUM(C6:C21)</f>
        <v>119003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1740</f>
        <v>1740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8461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15173</v>
      </c>
      <c r="D13" s="1"/>
      <c r="E13" s="1"/>
    </row>
    <row r="14" spans="1:5" ht="33" customHeight="1">
      <c r="A14" s="3">
        <v>9</v>
      </c>
      <c r="B14" s="5" t="s">
        <v>13</v>
      </c>
      <c r="C14" s="4">
        <f>10039</f>
        <v>10039</v>
      </c>
      <c r="D14" s="1"/>
      <c r="E14" s="1"/>
    </row>
    <row r="15" spans="1:5" ht="18.75">
      <c r="A15" s="3">
        <v>10</v>
      </c>
      <c r="B15" s="5" t="s">
        <v>14</v>
      </c>
      <c r="C15" s="4">
        <v>19704</v>
      </c>
      <c r="D15" s="1"/>
      <c r="E15" s="1"/>
    </row>
    <row r="16" spans="1:5" ht="37.5">
      <c r="A16" s="3">
        <v>11</v>
      </c>
      <c r="B16" s="5" t="s">
        <v>15</v>
      </c>
      <c r="C16" s="4">
        <f>5335</f>
        <v>5335</v>
      </c>
      <c r="D16" s="1"/>
      <c r="E16" s="1"/>
    </row>
    <row r="17" spans="1:5" ht="18.75">
      <c r="A17" s="3">
        <v>12</v>
      </c>
      <c r="B17" s="5" t="s">
        <v>16</v>
      </c>
      <c r="C17" s="4">
        <v>8173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v>3203</v>
      </c>
      <c r="D19" s="1"/>
      <c r="E19" s="1"/>
    </row>
    <row r="20" spans="1:5" ht="18.75">
      <c r="A20" s="3">
        <v>15</v>
      </c>
      <c r="B20" s="5" t="s">
        <v>18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19</v>
      </c>
      <c r="C21" s="4">
        <v>47240</v>
      </c>
      <c r="D21" s="1"/>
      <c r="E21" s="1"/>
    </row>
    <row r="22" spans="1:5" ht="18.75">
      <c r="A22" s="3"/>
      <c r="B22" s="6" t="s">
        <v>20</v>
      </c>
      <c r="C22" s="6">
        <f>SUM(C6:C21)</f>
        <v>134735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2128</v>
      </c>
      <c r="D7" s="1"/>
      <c r="E7" s="1"/>
    </row>
    <row r="8" spans="1:5" ht="24.75" customHeight="1">
      <c r="A8" s="3">
        <v>3</v>
      </c>
      <c r="B8" s="5" t="s">
        <v>6</v>
      </c>
      <c r="C8" s="4">
        <v>4289</v>
      </c>
      <c r="D8" s="1"/>
      <c r="E8" s="1"/>
    </row>
    <row r="9" spans="1:5" ht="23.25" customHeight="1">
      <c r="A9" s="3">
        <v>4</v>
      </c>
      <c r="B9" s="5" t="s">
        <v>44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784</f>
        <v>784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30163</f>
        <v>30163</v>
      </c>
      <c r="D13" s="1"/>
      <c r="E13" s="1"/>
    </row>
    <row r="14" spans="1:5" ht="33" customHeight="1">
      <c r="A14" s="3">
        <v>9</v>
      </c>
      <c r="B14" s="5" t="s">
        <v>13</v>
      </c>
      <c r="C14" s="4">
        <f>30680</f>
        <v>30680</v>
      </c>
      <c r="D14" s="1"/>
      <c r="E14" s="1"/>
    </row>
    <row r="15" spans="1:5" ht="18.75">
      <c r="A15" s="3">
        <v>10</v>
      </c>
      <c r="B15" s="5" t="s">
        <v>14</v>
      </c>
      <c r="C15" s="4">
        <v>26837</v>
      </c>
      <c r="D15" s="1"/>
      <c r="E15" s="1"/>
    </row>
    <row r="16" spans="1:5" ht="37.5">
      <c r="A16" s="3">
        <v>11</v>
      </c>
      <c r="B16" s="5" t="s">
        <v>15</v>
      </c>
      <c r="C16" s="4">
        <f>11857</f>
        <v>11857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v>4805</v>
      </c>
      <c r="D19" s="1"/>
      <c r="E19" s="1"/>
    </row>
    <row r="20" spans="1:5" ht="18.75">
      <c r="A20" s="3">
        <v>15</v>
      </c>
      <c r="B20" s="5" t="s">
        <v>18</v>
      </c>
      <c r="C20" s="4">
        <v>4805</v>
      </c>
      <c r="D20" s="1"/>
      <c r="E20" s="1"/>
    </row>
    <row r="21" spans="1:5" ht="18.75">
      <c r="A21" s="3">
        <v>16</v>
      </c>
      <c r="B21" s="5" t="s">
        <v>19</v>
      </c>
      <c r="C21" s="4">
        <f>64335</f>
        <v>64335</v>
      </c>
      <c r="D21" s="1"/>
      <c r="E21" s="1"/>
    </row>
    <row r="22" spans="1:5" ht="18.75">
      <c r="A22" s="3"/>
      <c r="B22" s="6" t="s">
        <v>20</v>
      </c>
      <c r="C22" s="6">
        <f>SUM(C6:C21)</f>
        <v>202770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648</v>
      </c>
      <c r="D7" s="1"/>
      <c r="E7" s="1"/>
    </row>
    <row r="8" spans="1:5" ht="24.75" customHeight="1">
      <c r="A8" s="3">
        <v>3</v>
      </c>
      <c r="B8" s="5" t="s">
        <v>6</v>
      </c>
      <c r="C8" s="4" t="s">
        <v>10</v>
      </c>
      <c r="D8" s="1"/>
      <c r="E8" s="1"/>
    </row>
    <row r="9" spans="1:5" ht="23.25" customHeight="1">
      <c r="A9" s="3">
        <v>4</v>
      </c>
      <c r="B9" s="5" t="s">
        <v>42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654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4550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3318</v>
      </c>
      <c r="D13" s="1"/>
      <c r="E13" s="1"/>
    </row>
    <row r="14" spans="1:5" ht="33" customHeight="1">
      <c r="A14" s="3">
        <v>9</v>
      </c>
      <c r="B14" s="5" t="s">
        <v>13</v>
      </c>
      <c r="C14" s="4">
        <v>448</v>
      </c>
      <c r="D14" s="1"/>
      <c r="E14" s="1"/>
    </row>
    <row r="15" spans="1:5" ht="18.75">
      <c r="A15" s="3">
        <v>10</v>
      </c>
      <c r="B15" s="5" t="s">
        <v>14</v>
      </c>
      <c r="C15" s="4">
        <v>6393</v>
      </c>
      <c r="D15" s="1"/>
      <c r="E15" s="1"/>
    </row>
    <row r="16" spans="1:5" ht="37.5">
      <c r="A16" s="3">
        <v>11</v>
      </c>
      <c r="B16" s="5" t="s">
        <v>15</v>
      </c>
      <c r="C16" s="4">
        <v>2031</v>
      </c>
      <c r="D16" s="1"/>
      <c r="E16" s="1"/>
    </row>
    <row r="17" spans="1:5" ht="18.75">
      <c r="A17" s="3">
        <v>12</v>
      </c>
      <c r="B17" s="5" t="s">
        <v>16</v>
      </c>
      <c r="C17" s="4">
        <v>4086</v>
      </c>
      <c r="D17" s="1"/>
      <c r="E17" s="1"/>
    </row>
    <row r="18" spans="1:5" ht="18.75">
      <c r="A18" s="3">
        <v>13</v>
      </c>
      <c r="B18" s="5" t="s">
        <v>17</v>
      </c>
      <c r="C18" s="4">
        <v>4803</v>
      </c>
      <c r="D18" s="1"/>
      <c r="E18" s="1"/>
    </row>
    <row r="19" spans="1:5" ht="18.75">
      <c r="A19" s="3">
        <v>14</v>
      </c>
      <c r="B19" s="5" t="s">
        <v>22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>
        <f>15328</f>
        <v>15328</v>
      </c>
      <c r="D21" s="1"/>
      <c r="E21" s="1"/>
    </row>
    <row r="22" spans="1:5" ht="18.75">
      <c r="A22" s="3"/>
      <c r="B22" s="6" t="s">
        <v>20</v>
      </c>
      <c r="C22" s="6">
        <f>SUM(C6:C21)</f>
        <v>45681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27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2025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1111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5673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235571</v>
      </c>
      <c r="D13" s="1"/>
      <c r="E13" s="1"/>
    </row>
    <row r="14" spans="1:5" ht="33" customHeight="1">
      <c r="A14" s="3">
        <v>9</v>
      </c>
      <c r="B14" s="5" t="s">
        <v>13</v>
      </c>
      <c r="C14" s="4">
        <v>12677</v>
      </c>
      <c r="D14" s="1"/>
      <c r="E14" s="1"/>
    </row>
    <row r="15" spans="1:5" ht="18.75">
      <c r="A15" s="3">
        <v>10</v>
      </c>
      <c r="B15" s="5" t="s">
        <v>14</v>
      </c>
      <c r="C15" s="4">
        <v>22656</v>
      </c>
      <c r="D15" s="1"/>
      <c r="E15" s="1"/>
    </row>
    <row r="16" spans="1:5" ht="37.5">
      <c r="A16" s="3">
        <v>11</v>
      </c>
      <c r="B16" s="5" t="s">
        <v>15</v>
      </c>
      <c r="C16" s="4">
        <f>5335</f>
        <v>5335</v>
      </c>
      <c r="D16" s="1"/>
      <c r="E16" s="1"/>
    </row>
    <row r="17" spans="1:5" ht="18.75">
      <c r="A17" s="3">
        <v>12</v>
      </c>
      <c r="B17" s="5" t="s">
        <v>16</v>
      </c>
      <c r="C17" s="4">
        <f>8173</f>
        <v>8173</v>
      </c>
      <c r="D17" s="1"/>
      <c r="E17" s="1"/>
    </row>
    <row r="18" spans="1:5" ht="18.75">
      <c r="A18" s="3">
        <v>13</v>
      </c>
      <c r="B18" s="5" t="s">
        <v>17</v>
      </c>
      <c r="C18" s="4">
        <f>4803</f>
        <v>4803</v>
      </c>
      <c r="D18" s="1"/>
      <c r="E18" s="1"/>
    </row>
    <row r="19" spans="1:5" ht="18.75">
      <c r="A19" s="3">
        <v>14</v>
      </c>
      <c r="B19" s="5" t="s">
        <v>22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18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19</v>
      </c>
      <c r="C21" s="4">
        <f>54319</f>
        <v>54319</v>
      </c>
      <c r="D21" s="1"/>
      <c r="E21" s="1"/>
    </row>
    <row r="22" spans="1:5" ht="18.75">
      <c r="A22" s="3"/>
      <c r="B22" s="6" t="s">
        <v>20</v>
      </c>
      <c r="C22" s="6">
        <f>SUM(C6:C21)</f>
        <v>375010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f>1991</f>
        <v>1991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7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654</f>
        <v>654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20249</v>
      </c>
      <c r="D13" s="1"/>
      <c r="E13" s="1"/>
    </row>
    <row r="14" spans="1:5" ht="33" customHeight="1">
      <c r="A14" s="3">
        <v>9</v>
      </c>
      <c r="B14" s="5" t="s">
        <v>13</v>
      </c>
      <c r="C14" s="4">
        <v>11308</v>
      </c>
      <c r="D14" s="1"/>
      <c r="E14" s="1"/>
    </row>
    <row r="15" spans="1:5" ht="18.75">
      <c r="A15" s="3">
        <v>10</v>
      </c>
      <c r="B15" s="5" t="s">
        <v>14</v>
      </c>
      <c r="C15" s="4">
        <v>22337</v>
      </c>
      <c r="D15" s="1"/>
      <c r="E15" s="1"/>
    </row>
    <row r="16" spans="1:5" ht="37.5">
      <c r="A16" s="3">
        <v>11</v>
      </c>
      <c r="B16" s="5" t="s">
        <v>15</v>
      </c>
      <c r="C16" s="4">
        <f>5335</f>
        <v>5335</v>
      </c>
      <c r="D16" s="1"/>
      <c r="E16" s="1"/>
    </row>
    <row r="17" spans="1:5" ht="18.75">
      <c r="A17" s="3">
        <v>12</v>
      </c>
      <c r="B17" s="5" t="s">
        <v>16</v>
      </c>
      <c r="C17" s="4">
        <f>8173</f>
        <v>8173</v>
      </c>
      <c r="D17" s="1"/>
      <c r="E17" s="1"/>
    </row>
    <row r="18" spans="1:5" ht="18.75">
      <c r="A18" s="3">
        <v>13</v>
      </c>
      <c r="B18" s="5" t="s">
        <v>17</v>
      </c>
      <c r="C18" s="4">
        <f>3203</f>
        <v>3203</v>
      </c>
      <c r="D18" s="1"/>
      <c r="E18" s="1"/>
    </row>
    <row r="19" spans="1:5" ht="18.75">
      <c r="A19" s="3">
        <v>14</v>
      </c>
      <c r="B19" s="5" t="s">
        <v>22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18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19</v>
      </c>
      <c r="C21" s="4">
        <f>53553</f>
        <v>53553</v>
      </c>
      <c r="D21" s="1"/>
      <c r="E21" s="1"/>
    </row>
    <row r="22" spans="1:5" ht="18.75">
      <c r="A22" s="3"/>
      <c r="B22" s="6" t="s">
        <v>20</v>
      </c>
      <c r="C22" s="6">
        <f>SUM(C6:C21)</f>
        <v>141776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28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1836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39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5673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30956</v>
      </c>
      <c r="D13" s="1"/>
      <c r="E13" s="1"/>
    </row>
    <row r="14" spans="1:5" ht="33" customHeight="1">
      <c r="A14" s="3">
        <v>9</v>
      </c>
      <c r="B14" s="5" t="s">
        <v>13</v>
      </c>
      <c r="C14" s="4">
        <v>18864</v>
      </c>
      <c r="D14" s="1"/>
      <c r="E14" s="1"/>
    </row>
    <row r="15" spans="1:5" ht="18.75">
      <c r="A15" s="3">
        <v>10</v>
      </c>
      <c r="B15" s="5" t="s">
        <v>14</v>
      </c>
      <c r="C15" s="4">
        <v>20165</v>
      </c>
      <c r="D15" s="1"/>
      <c r="E15" s="1"/>
    </row>
    <row r="16" spans="1:5" ht="37.5">
      <c r="A16" s="3">
        <v>11</v>
      </c>
      <c r="B16" s="5" t="s">
        <v>15</v>
      </c>
      <c r="C16" s="4">
        <f>5335</f>
        <v>5335</v>
      </c>
      <c r="D16" s="1"/>
      <c r="E16" s="1"/>
    </row>
    <row r="17" spans="1:5" ht="18.75">
      <c r="A17" s="3">
        <v>12</v>
      </c>
      <c r="B17" s="5" t="s">
        <v>16</v>
      </c>
      <c r="C17" s="4">
        <f>8173</f>
        <v>8173</v>
      </c>
      <c r="D17" s="1"/>
      <c r="E17" s="1"/>
    </row>
    <row r="18" spans="1:5" ht="18.75">
      <c r="A18" s="3">
        <v>13</v>
      </c>
      <c r="B18" s="5" t="s">
        <v>17</v>
      </c>
      <c r="C18" s="4">
        <f>4805</f>
        <v>4805</v>
      </c>
      <c r="D18" s="1"/>
      <c r="E18" s="1"/>
    </row>
    <row r="19" spans="1:5" ht="18.75">
      <c r="A19" s="3">
        <v>14</v>
      </c>
      <c r="B19" s="5" t="s">
        <v>22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18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19</v>
      </c>
      <c r="C21" s="4">
        <f>48347</f>
        <v>48347</v>
      </c>
      <c r="D21" s="1"/>
      <c r="E21" s="1"/>
    </row>
    <row r="22" spans="1:5" ht="18.75">
      <c r="A22" s="3"/>
      <c r="B22" s="6" t="s">
        <v>20</v>
      </c>
      <c r="C22" s="6">
        <f>SUM(C6:C21)</f>
        <v>160889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27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603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327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735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1177</v>
      </c>
      <c r="D14" s="1"/>
      <c r="E14" s="1"/>
    </row>
    <row r="15" spans="1:5" ht="18.75">
      <c r="A15" s="3">
        <v>10</v>
      </c>
      <c r="B15" s="5" t="s">
        <v>14</v>
      </c>
      <c r="C15" s="4">
        <v>5472</v>
      </c>
      <c r="D15" s="1"/>
      <c r="E15" s="1"/>
    </row>
    <row r="16" spans="1:5" ht="37.5">
      <c r="A16" s="3">
        <v>11</v>
      </c>
      <c r="B16" s="5" t="s">
        <v>15</v>
      </c>
      <c r="C16" s="4">
        <v>1738</v>
      </c>
      <c r="D16" s="1"/>
      <c r="E16" s="1"/>
    </row>
    <row r="17" spans="1:5" ht="18.75">
      <c r="A17" s="3">
        <v>12</v>
      </c>
      <c r="B17" s="5" t="s">
        <v>16</v>
      </c>
      <c r="C17" s="4">
        <f>4086</f>
        <v>4086</v>
      </c>
      <c r="D17" s="1"/>
      <c r="E17" s="1"/>
    </row>
    <row r="18" spans="1:5" ht="18.75">
      <c r="A18" s="3">
        <v>13</v>
      </c>
      <c r="B18" s="5" t="s">
        <v>17</v>
      </c>
      <c r="C18" s="4">
        <f>4805</f>
        <v>4805</v>
      </c>
      <c r="D18" s="1"/>
      <c r="E18" s="1"/>
    </row>
    <row r="19" spans="1:5" ht="18.75">
      <c r="A19" s="3">
        <v>14</v>
      </c>
      <c r="B19" s="5" t="s">
        <v>22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18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>
        <v>13119</v>
      </c>
      <c r="D21" s="1"/>
      <c r="E21" s="1"/>
    </row>
    <row r="22" spans="1:5" ht="18.75">
      <c r="A22" s="3"/>
      <c r="B22" s="6" t="s">
        <v>20</v>
      </c>
      <c r="C22" s="6">
        <f>SUM(C6:C21)</f>
        <v>43832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27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f>1102</f>
        <v>1102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36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981</v>
      </c>
      <c r="D12" s="1"/>
      <c r="E12" s="1"/>
    </row>
    <row r="13" spans="1:5" ht="24.75" customHeight="1">
      <c r="A13" s="3">
        <v>8</v>
      </c>
      <c r="B13" s="5" t="s">
        <v>12</v>
      </c>
      <c r="C13" s="4"/>
      <c r="D13" s="1"/>
      <c r="E13" s="1"/>
    </row>
    <row r="14" spans="1:5" ht="33" customHeight="1">
      <c r="A14" s="3">
        <v>9</v>
      </c>
      <c r="B14" s="5" t="s">
        <v>13</v>
      </c>
      <c r="C14" s="4">
        <v>6475</v>
      </c>
      <c r="D14" s="1"/>
      <c r="E14" s="1"/>
    </row>
    <row r="15" spans="1:5" ht="18.75">
      <c r="A15" s="3">
        <v>10</v>
      </c>
      <c r="B15" s="5" t="s">
        <v>14</v>
      </c>
      <c r="C15" s="4">
        <v>10662</v>
      </c>
      <c r="D15" s="1"/>
      <c r="E15" s="1"/>
    </row>
    <row r="16" spans="1:5" ht="37.5">
      <c r="A16" s="3">
        <v>11</v>
      </c>
      <c r="B16" s="5" t="s">
        <v>15</v>
      </c>
      <c r="C16" s="4">
        <v>638</v>
      </c>
      <c r="D16" s="1"/>
      <c r="E16" s="1"/>
    </row>
    <row r="17" spans="1:5" ht="18.75">
      <c r="A17" s="3">
        <v>12</v>
      </c>
      <c r="B17" s="5" t="s">
        <v>16</v>
      </c>
      <c r="C17" s="4">
        <f>8173</f>
        <v>8173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>
        <f>25564</f>
        <v>25564</v>
      </c>
      <c r="D21" s="1"/>
      <c r="E21" s="1"/>
    </row>
    <row r="22" spans="1:5" ht="18.75">
      <c r="A22" s="3"/>
      <c r="B22" s="6" t="s">
        <v>20</v>
      </c>
      <c r="C22" s="6">
        <f>SUM(C6:C21)</f>
        <v>69004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1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3891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26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1199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13576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73726</v>
      </c>
      <c r="D13" s="1"/>
      <c r="E13" s="1"/>
    </row>
    <row r="14" spans="1:5" ht="33" customHeight="1">
      <c r="A14" s="3">
        <v>9</v>
      </c>
      <c r="B14" s="5" t="s">
        <v>13</v>
      </c>
      <c r="C14" s="4">
        <f>11964</f>
        <v>11964</v>
      </c>
      <c r="D14" s="1"/>
      <c r="E14" s="1"/>
    </row>
    <row r="15" spans="1:5" ht="18.75">
      <c r="A15" s="3">
        <v>10</v>
      </c>
      <c r="B15" s="5" t="s">
        <v>14</v>
      </c>
      <c r="C15" s="4">
        <v>41015</v>
      </c>
      <c r="D15" s="1"/>
      <c r="E15" s="1"/>
    </row>
    <row r="16" spans="1:5" ht="37.5">
      <c r="A16" s="3">
        <v>11</v>
      </c>
      <c r="B16" s="5" t="s">
        <v>15</v>
      </c>
      <c r="C16" s="4">
        <f>11857</f>
        <v>11857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f>4805</f>
        <v>4805</v>
      </c>
      <c r="D19" s="1"/>
      <c r="E19" s="1"/>
    </row>
    <row r="20" spans="1:5" ht="18.75">
      <c r="A20" s="3">
        <v>15</v>
      </c>
      <c r="B20" s="5" t="s">
        <v>18</v>
      </c>
      <c r="C20" s="4">
        <f>4805</f>
        <v>4805</v>
      </c>
      <c r="D20" s="1"/>
      <c r="E20" s="1"/>
    </row>
    <row r="21" spans="1:5" ht="18.75">
      <c r="A21" s="3">
        <v>16</v>
      </c>
      <c r="B21" s="5" t="s">
        <v>19</v>
      </c>
      <c r="C21" s="4">
        <f>98333</f>
        <v>98333</v>
      </c>
      <c r="D21" s="1"/>
      <c r="E21" s="1"/>
    </row>
    <row r="22" spans="1:5" ht="18.75">
      <c r="A22" s="3"/>
      <c r="B22" s="6" t="s">
        <v>20</v>
      </c>
      <c r="C22" s="6">
        <f>SUM(C6:C21)</f>
        <v>289826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28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3941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7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1286</v>
      </c>
      <c r="D10" s="1"/>
      <c r="E10" s="1"/>
    </row>
    <row r="11" spans="1:5" ht="23.25" customHeight="1">
      <c r="A11" s="3">
        <v>6</v>
      </c>
      <c r="B11" s="5" t="s">
        <v>9</v>
      </c>
      <c r="C11" s="4">
        <v>430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1892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42315</v>
      </c>
      <c r="D13" s="1"/>
      <c r="E13" s="1"/>
    </row>
    <row r="14" spans="1:5" ht="33" customHeight="1">
      <c r="A14" s="3">
        <v>9</v>
      </c>
      <c r="B14" s="5" t="s">
        <v>13</v>
      </c>
      <c r="C14" s="4">
        <v>31039</v>
      </c>
      <c r="D14" s="1"/>
      <c r="E14" s="1"/>
    </row>
    <row r="15" spans="1:5" ht="18.75">
      <c r="A15" s="3">
        <v>10</v>
      </c>
      <c r="B15" s="5" t="s">
        <v>14</v>
      </c>
      <c r="C15" s="4">
        <v>44314</v>
      </c>
      <c r="D15" s="1"/>
      <c r="E15" s="1"/>
    </row>
    <row r="16" spans="1:5" ht="37.5">
      <c r="A16" s="3">
        <v>11</v>
      </c>
      <c r="B16" s="5" t="s">
        <v>15</v>
      </c>
      <c r="C16" s="4">
        <f>11857</f>
        <v>11857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f>4805</f>
        <v>4805</v>
      </c>
      <c r="D19" s="1"/>
      <c r="E19" s="1"/>
    </row>
    <row r="20" spans="1:5" ht="18.75">
      <c r="A20" s="3">
        <v>15</v>
      </c>
      <c r="B20" s="5" t="s">
        <v>18</v>
      </c>
      <c r="C20" s="4">
        <f>4805</f>
        <v>4805</v>
      </c>
      <c r="D20" s="1"/>
      <c r="E20" s="1"/>
    </row>
    <row r="21" spans="1:5" ht="18.75">
      <c r="A21" s="3">
        <v>16</v>
      </c>
      <c r="B21" s="5" t="s">
        <v>19</v>
      </c>
      <c r="C21" s="4">
        <f>106242</f>
        <v>106242</v>
      </c>
      <c r="D21" s="1"/>
      <c r="E21" s="1"/>
    </row>
    <row r="22" spans="1:5" ht="18.75">
      <c r="A22" s="3"/>
      <c r="B22" s="6" t="s">
        <v>20</v>
      </c>
      <c r="C22" s="6">
        <f>SUM(C6:C21)</f>
        <v>281005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1321</f>
        <v>1321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893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16570</v>
      </c>
      <c r="D13" s="1"/>
      <c r="E13" s="1"/>
    </row>
    <row r="14" spans="1:5" ht="33" customHeight="1">
      <c r="A14" s="3">
        <v>9</v>
      </c>
      <c r="B14" s="5" t="s">
        <v>13</v>
      </c>
      <c r="C14" s="4">
        <v>3654</v>
      </c>
      <c r="D14" s="1"/>
      <c r="E14" s="1"/>
    </row>
    <row r="15" spans="1:5" ht="18.75">
      <c r="A15" s="3">
        <v>10</v>
      </c>
      <c r="B15" s="5" t="s">
        <v>14</v>
      </c>
      <c r="C15" s="4">
        <v>21876</v>
      </c>
      <c r="D15" s="1"/>
      <c r="E15" s="1"/>
    </row>
    <row r="16" spans="1:5" ht="37.5">
      <c r="A16" s="3">
        <v>11</v>
      </c>
      <c r="B16" s="5" t="s">
        <v>15</v>
      </c>
      <c r="C16" s="4">
        <f>5928</f>
        <v>5928</v>
      </c>
      <c r="D16" s="1"/>
      <c r="E16" s="1"/>
    </row>
    <row r="17" spans="1:5" ht="18.75">
      <c r="A17" s="3">
        <v>12</v>
      </c>
      <c r="B17" s="5" t="s">
        <v>16</v>
      </c>
      <c r="C17" s="4">
        <v>8173</v>
      </c>
      <c r="D17" s="1"/>
      <c r="E17" s="1"/>
    </row>
    <row r="18" spans="1:5" ht="18.75">
      <c r="A18" s="3">
        <v>13</v>
      </c>
      <c r="B18" s="5" t="s">
        <v>17</v>
      </c>
      <c r="C18" s="4">
        <f>4805</f>
        <v>4805</v>
      </c>
      <c r="D18" s="1"/>
      <c r="E18" s="1"/>
    </row>
    <row r="19" spans="1:5" ht="18.75">
      <c r="A19" s="3">
        <v>14</v>
      </c>
      <c r="B19" s="5" t="s">
        <v>22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18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19</v>
      </c>
      <c r="C21" s="4">
        <f>43708</f>
        <v>43708</v>
      </c>
      <c r="D21" s="1"/>
      <c r="E21" s="1"/>
    </row>
    <row r="22" spans="1:5" ht="18.75">
      <c r="A22" s="3"/>
      <c r="B22" s="6" t="s">
        <v>20</v>
      </c>
      <c r="C22" s="6">
        <f>SUM(C6:C21)</f>
        <v>118477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4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3082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9979</v>
      </c>
      <c r="D14" s="1"/>
      <c r="E14" s="1"/>
    </row>
    <row r="15" spans="1:5" ht="18.75">
      <c r="A15" s="3">
        <v>10</v>
      </c>
      <c r="B15" s="5" t="s">
        <v>14</v>
      </c>
      <c r="C15" s="4">
        <v>32697</v>
      </c>
      <c r="D15" s="1"/>
      <c r="E15" s="1"/>
    </row>
    <row r="16" spans="1:5" ht="37.5">
      <c r="A16" s="3">
        <v>11</v>
      </c>
      <c r="B16" s="5" t="s">
        <v>15</v>
      </c>
      <c r="C16" s="4">
        <f>11092</f>
        <v>11092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v>4805</v>
      </c>
      <c r="D19" s="1"/>
      <c r="E19" s="1"/>
    </row>
    <row r="20" spans="1:5" ht="18.75">
      <c r="A20" s="3">
        <v>15</v>
      </c>
      <c r="B20" s="5" t="s">
        <v>18</v>
      </c>
      <c r="C20" s="4">
        <f>4805</f>
        <v>4805</v>
      </c>
      <c r="D20" s="1"/>
      <c r="E20" s="1"/>
    </row>
    <row r="21" spans="1:5" ht="18.75">
      <c r="A21" s="3">
        <v>16</v>
      </c>
      <c r="B21" s="5" t="s">
        <v>19</v>
      </c>
      <c r="C21" s="4">
        <v>78390</v>
      </c>
      <c r="D21" s="1"/>
      <c r="E21" s="1"/>
    </row>
    <row r="22" spans="1:5" ht="18.75">
      <c r="A22" s="3"/>
      <c r="B22" s="6" t="s">
        <v>20</v>
      </c>
      <c r="C22" s="6">
        <f>SUM(C6:C21)</f>
        <v>170420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3960</f>
        <v>3960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65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1199</f>
        <v>1199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3038</v>
      </c>
      <c r="D13" s="1"/>
      <c r="E13" s="1"/>
    </row>
    <row r="14" spans="1:5" ht="33" customHeight="1">
      <c r="A14" s="3">
        <v>9</v>
      </c>
      <c r="B14" s="5" t="s">
        <v>13</v>
      </c>
      <c r="C14" s="4">
        <v>26099</v>
      </c>
      <c r="D14" s="1"/>
      <c r="E14" s="1"/>
    </row>
    <row r="15" spans="1:5" ht="18.75">
      <c r="A15" s="3">
        <v>10</v>
      </c>
      <c r="B15" s="5" t="s">
        <v>14</v>
      </c>
      <c r="C15" s="4">
        <f>41235</f>
        <v>41235</v>
      </c>
      <c r="D15" s="1"/>
      <c r="E15" s="1"/>
    </row>
    <row r="16" spans="1:5" ht="37.5">
      <c r="A16" s="3">
        <v>11</v>
      </c>
      <c r="B16" s="5" t="s">
        <v>15</v>
      </c>
      <c r="C16" s="4">
        <f>11857</f>
        <v>11857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f>4805</f>
        <v>4805</v>
      </c>
      <c r="D19" s="1"/>
      <c r="E19" s="1"/>
    </row>
    <row r="20" spans="1:5" ht="18.75">
      <c r="A20" s="3">
        <v>15</v>
      </c>
      <c r="B20" s="5" t="s">
        <v>18</v>
      </c>
      <c r="C20" s="4">
        <f>4805</f>
        <v>4805</v>
      </c>
      <c r="D20" s="1"/>
      <c r="E20" s="1"/>
    </row>
    <row r="21" spans="1:5" ht="18.75">
      <c r="A21" s="3">
        <v>16</v>
      </c>
      <c r="B21" s="5" t="s">
        <v>19</v>
      </c>
      <c r="C21" s="4">
        <f>98861</f>
        <v>98861</v>
      </c>
      <c r="D21" s="1"/>
      <c r="E21" s="1"/>
    </row>
    <row r="22" spans="1:5" ht="18.75">
      <c r="A22" s="3"/>
      <c r="B22" s="6" t="s">
        <v>20</v>
      </c>
      <c r="C22" s="6">
        <f>SUM(C6:C21)</f>
        <v>220514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3959</f>
        <v>3959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63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1199</f>
        <v>1199</v>
      </c>
      <c r="D10" s="1"/>
      <c r="E10" s="1"/>
    </row>
    <row r="11" spans="1:5" ht="23.25" customHeight="1">
      <c r="A11" s="3">
        <v>6</v>
      </c>
      <c r="B11" s="5" t="s">
        <v>9</v>
      </c>
      <c r="C11" s="4"/>
      <c r="D11" s="1"/>
      <c r="E11" s="1"/>
    </row>
    <row r="12" spans="1:5" ht="24.75" customHeight="1">
      <c r="A12" s="3">
        <v>7</v>
      </c>
      <c r="B12" s="5" t="s">
        <v>11</v>
      </c>
      <c r="C12" s="4">
        <v>4546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4574</v>
      </c>
      <c r="D13" s="1"/>
      <c r="E13" s="1"/>
    </row>
    <row r="14" spans="1:5" ht="33" customHeight="1">
      <c r="A14" s="3">
        <v>9</v>
      </c>
      <c r="B14" s="5" t="s">
        <v>13</v>
      </c>
      <c r="C14" s="4">
        <v>14820</v>
      </c>
      <c r="D14" s="1"/>
      <c r="E14" s="1"/>
    </row>
    <row r="15" spans="1:5" ht="18.75">
      <c r="A15" s="3">
        <v>10</v>
      </c>
      <c r="B15" s="5" t="s">
        <v>14</v>
      </c>
      <c r="C15" s="4">
        <v>41692</v>
      </c>
      <c r="D15" s="1"/>
      <c r="E15" s="1"/>
    </row>
    <row r="16" spans="1:5" ht="37.5">
      <c r="A16" s="3">
        <v>11</v>
      </c>
      <c r="B16" s="5" t="s">
        <v>15</v>
      </c>
      <c r="C16" s="4">
        <f>11857</f>
        <v>11857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v>3203</v>
      </c>
      <c r="D18" s="1"/>
      <c r="E18" s="1"/>
    </row>
    <row r="19" spans="1:5" ht="18.75">
      <c r="A19" s="3">
        <v>14</v>
      </c>
      <c r="B19" s="5" t="s">
        <v>22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18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19</v>
      </c>
      <c r="C21" s="4">
        <f>99957</f>
        <v>99957</v>
      </c>
      <c r="D21" s="1"/>
      <c r="E21" s="1"/>
    </row>
    <row r="22" spans="1:5" ht="18.75">
      <c r="A22" s="3"/>
      <c r="B22" s="6" t="s">
        <v>20</v>
      </c>
      <c r="C22" s="6">
        <f>SUM(C6:C21)</f>
        <v>210462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3796</f>
        <v>3796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39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1199</f>
        <v>1199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7017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195440</v>
      </c>
      <c r="D13" s="1"/>
      <c r="E13" s="1"/>
    </row>
    <row r="14" spans="1:5" ht="33" customHeight="1">
      <c r="A14" s="3">
        <v>9</v>
      </c>
      <c r="B14" s="5" t="s">
        <v>13</v>
      </c>
      <c r="C14" s="4">
        <v>14324</v>
      </c>
      <c r="D14" s="1"/>
      <c r="E14" s="1"/>
    </row>
    <row r="15" spans="1:5" ht="18.75">
      <c r="A15" s="3">
        <v>10</v>
      </c>
      <c r="B15" s="5" t="s">
        <v>14</v>
      </c>
      <c r="C15" s="4">
        <v>40825</v>
      </c>
      <c r="D15" s="1"/>
      <c r="E15" s="1"/>
    </row>
    <row r="16" spans="1:5" ht="37.5">
      <c r="A16" s="3">
        <v>11</v>
      </c>
      <c r="B16" s="5" t="s">
        <v>15</v>
      </c>
      <c r="C16" s="4">
        <f>11857</f>
        <v>11857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f>4805</f>
        <v>4805</v>
      </c>
      <c r="D19" s="1"/>
      <c r="E19" s="1"/>
    </row>
    <row r="20" spans="1:5" ht="18.75">
      <c r="A20" s="3">
        <v>15</v>
      </c>
      <c r="B20" s="5" t="s">
        <v>18</v>
      </c>
      <c r="C20" s="4">
        <f>4805</f>
        <v>4805</v>
      </c>
      <c r="D20" s="1"/>
      <c r="E20" s="1"/>
    </row>
    <row r="21" spans="1:5" ht="18.75">
      <c r="A21" s="3">
        <v>16</v>
      </c>
      <c r="B21" s="5" t="s">
        <v>19</v>
      </c>
      <c r="C21" s="4">
        <f>97886</f>
        <v>97886</v>
      </c>
      <c r="D21" s="1"/>
      <c r="E21" s="1"/>
    </row>
    <row r="22" spans="1:5" ht="18.75">
      <c r="A22" s="3"/>
      <c r="B22" s="6" t="s">
        <v>20</v>
      </c>
      <c r="C22" s="6">
        <f>SUM(C6:C21)</f>
        <v>406609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60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3872</f>
        <v>3872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30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1199</f>
        <v>1199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16570</v>
      </c>
      <c r="D13" s="1"/>
      <c r="E13" s="1"/>
    </row>
    <row r="14" spans="1:5" ht="33" customHeight="1">
      <c r="A14" s="3">
        <v>9</v>
      </c>
      <c r="B14" s="5" t="s">
        <v>13</v>
      </c>
      <c r="C14" s="4">
        <v>22928</v>
      </c>
      <c r="D14" s="1"/>
      <c r="E14" s="1"/>
    </row>
    <row r="15" spans="1:5" ht="18.75">
      <c r="A15" s="3">
        <v>10</v>
      </c>
      <c r="B15" s="5" t="s">
        <v>14</v>
      </c>
      <c r="C15" s="4">
        <v>40896</v>
      </c>
      <c r="D15" s="1"/>
      <c r="E15" s="1"/>
    </row>
    <row r="16" spans="1:5" ht="37.5">
      <c r="A16" s="3">
        <v>11</v>
      </c>
      <c r="B16" s="5" t="s">
        <v>15</v>
      </c>
      <c r="C16" s="4">
        <f>11857</f>
        <v>11857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f>4804</f>
        <v>4804</v>
      </c>
      <c r="D19" s="1"/>
      <c r="E19" s="1"/>
    </row>
    <row r="20" spans="1:5" ht="18.75">
      <c r="A20" s="3">
        <v>15</v>
      </c>
      <c r="B20" s="5" t="s">
        <v>18</v>
      </c>
      <c r="C20" s="4">
        <f>4804</f>
        <v>4804</v>
      </c>
      <c r="D20" s="1"/>
      <c r="E20" s="1"/>
    </row>
    <row r="21" spans="1:5" ht="18.75">
      <c r="A21" s="3">
        <v>16</v>
      </c>
      <c r="B21" s="5" t="s">
        <v>19</v>
      </c>
      <c r="C21" s="4">
        <f>98049</f>
        <v>98049</v>
      </c>
      <c r="D21" s="1"/>
      <c r="E21" s="1"/>
    </row>
    <row r="22" spans="1:5" ht="18.75">
      <c r="A22" s="3"/>
      <c r="B22" s="6" t="s">
        <v>20</v>
      </c>
      <c r="C22" s="6">
        <f>SUM(C6:C21)</f>
        <v>229634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8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3945</f>
        <v>3945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7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1199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2683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192608</v>
      </c>
      <c r="D13" s="1"/>
      <c r="E13" s="1"/>
    </row>
    <row r="14" spans="1:5" ht="33" customHeight="1">
      <c r="A14" s="3">
        <v>9</v>
      </c>
      <c r="B14" s="5" t="s">
        <v>13</v>
      </c>
      <c r="C14" s="4">
        <v>19101</v>
      </c>
      <c r="D14" s="1"/>
      <c r="E14" s="1"/>
    </row>
    <row r="15" spans="1:5" ht="18.75">
      <c r="A15" s="3">
        <v>10</v>
      </c>
      <c r="B15" s="5" t="s">
        <v>14</v>
      </c>
      <c r="C15" s="4">
        <v>41055</v>
      </c>
      <c r="D15" s="1"/>
      <c r="E15" s="1"/>
    </row>
    <row r="16" spans="1:5" ht="37.5">
      <c r="A16" s="3">
        <v>11</v>
      </c>
      <c r="B16" s="5" t="s">
        <v>15</v>
      </c>
      <c r="C16" s="4">
        <f>11857</f>
        <v>11857</v>
      </c>
      <c r="D16" s="1"/>
      <c r="E16" s="1"/>
    </row>
    <row r="17" spans="1:5" ht="18.75">
      <c r="A17" s="3">
        <v>12</v>
      </c>
      <c r="B17" s="5" t="s">
        <v>16</v>
      </c>
      <c r="C17" s="4"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f>4805</f>
        <v>4805</v>
      </c>
      <c r="D19" s="1"/>
      <c r="E19" s="1"/>
    </row>
    <row r="20" spans="1:5" ht="18.75">
      <c r="A20" s="3">
        <v>15</v>
      </c>
      <c r="B20" s="5" t="s">
        <v>18</v>
      </c>
      <c r="C20" s="4">
        <f>4805</f>
        <v>4805</v>
      </c>
      <c r="D20" s="1"/>
      <c r="E20" s="1"/>
    </row>
    <row r="21" spans="1:5" ht="18.75">
      <c r="A21" s="3">
        <v>16</v>
      </c>
      <c r="B21" s="5" t="s">
        <v>19</v>
      </c>
      <c r="C21" s="4">
        <f>98429</f>
        <v>98429</v>
      </c>
      <c r="D21" s="1"/>
      <c r="E21" s="1"/>
    </row>
    <row r="22" spans="1:5" ht="18.75">
      <c r="A22" s="3"/>
      <c r="B22" s="6" t="s">
        <v>20</v>
      </c>
      <c r="C22" s="6">
        <f>SUM(C6:C21)</f>
        <v>405142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55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8506</v>
      </c>
      <c r="D13" s="1"/>
      <c r="E13" s="1"/>
    </row>
    <row r="14" spans="1:5" ht="33" customHeight="1">
      <c r="A14" s="3">
        <v>9</v>
      </c>
      <c r="B14" s="5" t="s">
        <v>13</v>
      </c>
      <c r="C14" s="4">
        <v>18143</v>
      </c>
      <c r="D14" s="1"/>
      <c r="E14" s="1"/>
    </row>
    <row r="15" spans="1:5" ht="18.75">
      <c r="A15" s="3">
        <v>10</v>
      </c>
      <c r="B15" s="5" t="s">
        <v>14</v>
      </c>
      <c r="C15" s="4">
        <v>31108</v>
      </c>
      <c r="D15" s="1"/>
      <c r="E15" s="1"/>
    </row>
    <row r="16" spans="1:5" ht="37.5">
      <c r="A16" s="3">
        <v>11</v>
      </c>
      <c r="B16" s="5" t="s">
        <v>15</v>
      </c>
      <c r="C16" s="4">
        <v>15818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f>4805</f>
        <v>4805</v>
      </c>
      <c r="D19" s="1"/>
      <c r="E19" s="1"/>
    </row>
    <row r="20" spans="1:5" ht="18.75">
      <c r="A20" s="3">
        <v>15</v>
      </c>
      <c r="B20" s="5" t="s">
        <v>18</v>
      </c>
      <c r="C20" s="4">
        <f>4805</f>
        <v>4805</v>
      </c>
      <c r="D20" s="1"/>
      <c r="E20" s="1"/>
    </row>
    <row r="21" spans="1:5" ht="18.75">
      <c r="A21" s="3">
        <v>16</v>
      </c>
      <c r="B21" s="5" t="s">
        <v>19</v>
      </c>
      <c r="C21" s="4">
        <f>74581</f>
        <v>74581</v>
      </c>
      <c r="D21" s="1"/>
      <c r="E21" s="1"/>
    </row>
    <row r="22" spans="1:5" ht="18.75">
      <c r="A22" s="3"/>
      <c r="B22" s="6" t="s">
        <v>20</v>
      </c>
      <c r="C22" s="6">
        <f>SUM(C6:C21)</f>
        <v>183336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25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f>3721</f>
        <v>3721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57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1199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432</v>
      </c>
      <c r="D13" s="1"/>
      <c r="E13" s="1"/>
    </row>
    <row r="14" spans="1:5" ht="33" customHeight="1">
      <c r="A14" s="3">
        <v>9</v>
      </c>
      <c r="B14" s="5" t="s">
        <v>13</v>
      </c>
      <c r="C14" s="4">
        <v>15259</v>
      </c>
      <c r="D14" s="1"/>
      <c r="E14" s="1"/>
    </row>
    <row r="15" spans="1:5" ht="18.75">
      <c r="A15" s="3">
        <v>10</v>
      </c>
      <c r="B15" s="5" t="s">
        <v>14</v>
      </c>
      <c r="C15" s="4">
        <v>40223</v>
      </c>
      <c r="D15" s="1"/>
      <c r="E15" s="1"/>
    </row>
    <row r="16" spans="1:5" ht="37.5">
      <c r="A16" s="3">
        <v>11</v>
      </c>
      <c r="B16" s="5" t="s">
        <v>15</v>
      </c>
      <c r="C16" s="4">
        <v>11857</v>
      </c>
      <c r="D16" s="1"/>
      <c r="E16" s="1"/>
    </row>
    <row r="17" spans="1:5" ht="18.75">
      <c r="A17" s="3">
        <v>12</v>
      </c>
      <c r="B17" s="5" t="s">
        <v>16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17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22</v>
      </c>
      <c r="C19" s="4">
        <f>4805</f>
        <v>4805</v>
      </c>
      <c r="D19" s="1"/>
      <c r="E19" s="1"/>
    </row>
    <row r="20" spans="1:5" ht="18.75">
      <c r="A20" s="3">
        <v>15</v>
      </c>
      <c r="B20" s="5" t="s">
        <v>18</v>
      </c>
      <c r="C20" s="4">
        <f>4805</f>
        <v>4805</v>
      </c>
      <c r="D20" s="1"/>
      <c r="E20" s="1"/>
    </row>
    <row r="21" spans="1:5" ht="18.75">
      <c r="A21" s="3">
        <v>16</v>
      </c>
      <c r="B21" s="5" t="s">
        <v>19</v>
      </c>
      <c r="C21" s="4">
        <f>96435</f>
        <v>96435</v>
      </c>
      <c r="D21" s="1"/>
      <c r="E21" s="1"/>
    </row>
    <row r="22" spans="1:5" ht="18.75">
      <c r="A22" s="3"/>
      <c r="B22" s="6" t="s">
        <v>20</v>
      </c>
      <c r="C22" s="6">
        <f>SUM(C6:C21)</f>
        <v>202544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2014-02-07T11:32:39Z</cp:lastPrinted>
  <dcterms:modified xsi:type="dcterms:W3CDTF">2014-02-24T15:57:11Z</dcterms:modified>
  <cp:category/>
  <cp:version/>
  <cp:contentType/>
  <cp:contentStatus/>
</cp:coreProperties>
</file>