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10"/>
  </bookViews>
  <sheets>
    <sheet name="1а" sheetId="1" r:id="rId1"/>
    <sheet name="3" sheetId="2" r:id="rId2"/>
    <sheet name="5" sheetId="3" r:id="rId3"/>
    <sheet name="6" sheetId="4" r:id="rId4"/>
    <sheet name="7а" sheetId="5" r:id="rId5"/>
    <sheet name="7б" sheetId="6" r:id="rId6"/>
    <sheet name="7в" sheetId="7" r:id="rId7"/>
    <sheet name="8" sheetId="8" r:id="rId8"/>
    <sheet name="9" sheetId="9" r:id="rId9"/>
    <sheet name="10" sheetId="10" r:id="rId10"/>
    <sheet name="12" sheetId="11" r:id="rId11"/>
  </sheets>
  <definedNames/>
  <calcPr fullCalcOnLoad="1"/>
</workbook>
</file>

<file path=xl/sharedStrings.xml><?xml version="1.0" encoding="utf-8"?>
<sst xmlns="http://schemas.openxmlformats.org/spreadsheetml/2006/main" count="480" uniqueCount="74">
  <si>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</si>
  <si>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</si>
  <si>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</si>
  <si>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</si>
  <si>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</si>
  <si>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</si>
  <si>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</si>
  <si>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</si>
  <si>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</si>
  <si>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</si>
  <si>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</si>
  <si>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</si>
  <si>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Прочие затраты</t>
  </si>
  <si>
    <t>Итого затраты</t>
  </si>
  <si>
    <t>Смена трубопроводов канализации д. 100 мм</t>
  </si>
  <si>
    <t>м</t>
  </si>
  <si>
    <t>Смена запорной арматуры</t>
  </si>
  <si>
    <t>шт</t>
  </si>
  <si>
    <t>Смена сгонов</t>
  </si>
  <si>
    <t>Смена внутренних трубопроводов</t>
  </si>
  <si>
    <t>Смена ламп</t>
  </si>
  <si>
    <t>Ремонт запорной арматуры</t>
  </si>
  <si>
    <t>Смена трубопроводов канализации д. 50 мм</t>
  </si>
  <si>
    <t>Смена эл.розетки</t>
  </si>
  <si>
    <t>Ремонт шиферной кровли</t>
  </si>
  <si>
    <t>Ремонт груп.щитков на лестн. клетке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</si>
  <si>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</si>
  <si>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Замена колес контейнеров</t>
  </si>
  <si>
    <t>Установка регулятора температуры отопления</t>
  </si>
  <si>
    <t>Смена трубопровода канализации д. 100 мм</t>
  </si>
  <si>
    <t>Замена контейнеров</t>
  </si>
  <si>
    <t>тн</t>
  </si>
  <si>
    <t>камера</t>
  </si>
  <si>
    <t>Подрядными организациями</t>
  </si>
  <si>
    <t>Ремонт кровли балконных козырьков</t>
  </si>
  <si>
    <t>Смена эл.выключателя</t>
  </si>
  <si>
    <t>Ремонт лотка кровли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</si>
  <si>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</si>
  <si>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</si>
  <si>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</si>
  <si>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</si>
  <si>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</si>
  <si>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</si>
  <si>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</si>
  <si>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</si>
  <si>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</si>
  <si>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</si>
  <si>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</si>
  <si>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</si>
  <si>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Дезинфекция мусорокамер</t>
  </si>
  <si>
    <t xml:space="preserve">Смена внутренних трубопроводов </t>
  </si>
  <si>
    <t>Дезинфекция подвала</t>
  </si>
  <si>
    <t>кг</t>
  </si>
  <si>
    <t>Песок в подвал</t>
  </si>
  <si>
    <t>Ремонт груп.щитков на лест.клетках</t>
  </si>
  <si>
    <t>Подрядным способом</t>
  </si>
  <si>
    <t>Утепление и герметизация межпанельных швов</t>
  </si>
  <si>
    <t>Ремонт кровли балкон. козырьков</t>
  </si>
  <si>
    <t>Привоз песка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</si>
  <si>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</si>
  <si>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</si>
  <si>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Молодежная,1а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</si>
  <si>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Молодежная,3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</si>
  <si>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Молодежная,5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</si>
  <si>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t>Герметизация межпанельных стыков</t>
  </si>
  <si>
    <t>Песко-соляная смесь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</si>
  <si>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Молодежная,6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</si>
  <si>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Молодежная,7а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</si>
  <si>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Молодежная,7б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</si>
  <si>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Молодежная,7в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</si>
  <si>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 xml:space="preserve">Молодежная,8 </t>
    </r>
    <r>
      <rPr>
        <b/>
        <sz val="16"/>
        <color indexed="8"/>
        <rFont val="Times New Roman"/>
        <family val="1"/>
      </rPr>
      <t>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</si>
  <si>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Молодежная,9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</si>
  <si>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Молодежная,10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</si>
  <si>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Молодежная,12</t>
    </r>
    <r>
      <rPr>
        <b/>
        <sz val="16"/>
        <color indexed="8"/>
        <rFont val="Times New Roman"/>
        <family val="1"/>
      </rPr>
      <t xml:space="preserve"> ООО "Домоуправление -17"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</si>
</sst>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  <numFmt numFmtId="166" formatCode="0.000"/>
    <numFmt numFmtId="167" formatCode="0.0000"/>
    <numFmt numFmtId="168" formatCode="0.0;[Red]0.0"/>
    <numFmt numFmtId="169" formatCode="0;[Red]0"/>
  </numFmts>
  <fonts count="49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8"/>
      <name val="Calibri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52" applyBorder="1">
      <alignment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right"/>
      <protection/>
    </xf>
    <xf numFmtId="0" fontId="2" fillId="0" borderId="10" xfId="56" applyFont="1" applyBorder="1" applyAlignment="1">
      <alignment horizontal="right"/>
      <protection/>
    </xf>
    <xf numFmtId="0" fontId="2" fillId="33" borderId="10" xfId="55" applyFont="1" applyFill="1" applyBorder="1" applyAlignment="1">
      <alignment vertical="center"/>
      <protection/>
    </xf>
    <xf numFmtId="0" fontId="2" fillId="33" borderId="10" xfId="55" applyFont="1" applyFill="1" applyBorder="1" applyAlignment="1">
      <alignment vertical="center" wrapText="1"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2" fontId="3" fillId="0" borderId="10" xfId="55" applyNumberFormat="1" applyFont="1" applyBorder="1" applyAlignment="1">
      <alignment horizontal="right"/>
      <protection/>
    </xf>
    <xf numFmtId="0" fontId="46" fillId="0" borderId="10" xfId="52" applyFont="1" applyBorder="1">
      <alignment/>
      <protection/>
    </xf>
    <xf numFmtId="0" fontId="46" fillId="0" borderId="10" xfId="0" applyFont="1" applyBorder="1" applyAlignment="1">
      <alignment/>
    </xf>
    <xf numFmtId="0" fontId="47" fillId="0" borderId="0" xfId="52" applyFont="1" applyBorder="1">
      <alignment/>
      <protection/>
    </xf>
    <xf numFmtId="2" fontId="2" fillId="34" borderId="10" xfId="53" applyNumberFormat="1" applyFont="1" applyFill="1" applyBorder="1" applyAlignment="1">
      <alignment horizontal="right"/>
      <protection/>
    </xf>
    <xf numFmtId="0" fontId="2" fillId="34" borderId="10" xfId="56" applyFont="1" applyFill="1" applyBorder="1" applyAlignment="1">
      <alignment horizontal="right"/>
      <protection/>
    </xf>
    <xf numFmtId="0" fontId="2" fillId="0" borderId="11" xfId="56" applyFont="1" applyBorder="1" applyAlignment="1">
      <alignment horizontal="right"/>
      <protection/>
    </xf>
    <xf numFmtId="0" fontId="2" fillId="0" borderId="10" xfId="52" applyFont="1" applyBorder="1" applyAlignment="1">
      <alignment horizontal="left" vertical="center" wrapText="1"/>
      <protection/>
    </xf>
    <xf numFmtId="0" fontId="48" fillId="34" borderId="10" xfId="56" applyFont="1" applyFill="1" applyBorder="1" applyAlignment="1">
      <alignment horizontal="right"/>
      <protection/>
    </xf>
    <xf numFmtId="0" fontId="46" fillId="34" borderId="10" xfId="52" applyFont="1" applyFill="1" applyBorder="1">
      <alignment/>
      <protection/>
    </xf>
    <xf numFmtId="0" fontId="46" fillId="34" borderId="10" xfId="0" applyFont="1" applyFill="1" applyBorder="1" applyAlignment="1">
      <alignment/>
    </xf>
    <xf numFmtId="2" fontId="2" fillId="0" borderId="10" xfId="56" applyNumberFormat="1" applyFont="1" applyBorder="1" applyAlignment="1">
      <alignment horizontal="right"/>
      <protection/>
    </xf>
    <xf numFmtId="2" fontId="5" fillId="34" borderId="10" xfId="56" applyNumberFormat="1" applyFont="1" applyFill="1" applyBorder="1" applyAlignment="1">
      <alignment horizontal="right"/>
      <protection/>
    </xf>
    <xf numFmtId="0" fontId="5" fillId="0" borderId="10" xfId="56" applyFont="1" applyBorder="1" applyAlignment="1">
      <alignment horizontal="right"/>
      <protection/>
    </xf>
    <xf numFmtId="2" fontId="5" fillId="0" borderId="10" xfId="56" applyNumberFormat="1" applyFont="1" applyBorder="1" applyAlignment="1">
      <alignment horizontal="right"/>
      <protection/>
    </xf>
    <xf numFmtId="165" fontId="2" fillId="34" borderId="10" xfId="53" applyNumberFormat="1" applyFont="1" applyFill="1" applyBorder="1" applyAlignment="1">
      <alignment horizontal="right"/>
      <protection/>
    </xf>
    <xf numFmtId="165" fontId="2" fillId="0" borderId="10" xfId="56" applyNumberFormat="1" applyFont="1" applyBorder="1" applyAlignment="1">
      <alignment horizontal="right"/>
      <protection/>
    </xf>
    <xf numFmtId="1" fontId="2" fillId="34" borderId="10" xfId="53" applyNumberFormat="1" applyFont="1" applyFill="1" applyBorder="1" applyAlignment="1">
      <alignment horizontal="right"/>
      <protection/>
    </xf>
    <xf numFmtId="1" fontId="2" fillId="0" borderId="10" xfId="53" applyNumberFormat="1" applyFont="1" applyBorder="1" applyAlignment="1">
      <alignment horizontal="right"/>
      <protection/>
    </xf>
    <xf numFmtId="1" fontId="2" fillId="0" borderId="10" xfId="56" applyNumberFormat="1" applyFont="1" applyBorder="1" applyAlignment="1">
      <alignment horizontal="right"/>
      <protection/>
    </xf>
    <xf numFmtId="0" fontId="2" fillId="35" borderId="10" xfId="52" applyFont="1" applyFill="1" applyBorder="1" applyAlignment="1">
      <alignment horizontal="center" vertical="center" wrapText="1"/>
      <protection/>
    </xf>
    <xf numFmtId="0" fontId="2" fillId="35" borderId="0" xfId="52" applyFont="1" applyFill="1" applyBorder="1" applyAlignment="1">
      <alignment horizontal="left" vertical="center" wrapText="1"/>
      <protection/>
    </xf>
    <xf numFmtId="1" fontId="2" fillId="35" borderId="10" xfId="55" applyNumberFormat="1" applyFont="1" applyFill="1" applyBorder="1" applyAlignment="1">
      <alignment horizontal="right"/>
      <protection/>
    </xf>
    <xf numFmtId="2" fontId="2" fillId="35" borderId="10" xfId="55" applyNumberFormat="1" applyFont="1" applyFill="1" applyBorder="1" applyAlignment="1">
      <alignment horizontal="right"/>
      <protection/>
    </xf>
    <xf numFmtId="0" fontId="2" fillId="19" borderId="10" xfId="52" applyFont="1" applyFill="1" applyBorder="1" applyAlignment="1">
      <alignment horizontal="center" vertical="center" wrapText="1"/>
      <protection/>
    </xf>
    <xf numFmtId="0" fontId="2" fillId="19" borderId="12" xfId="52" applyFont="1" applyFill="1" applyBorder="1" applyAlignment="1">
      <alignment horizontal="left" vertical="center" wrapText="1"/>
      <protection/>
    </xf>
    <xf numFmtId="1" fontId="2" fillId="19" borderId="10" xfId="55" applyNumberFormat="1" applyFont="1" applyFill="1" applyBorder="1" applyAlignment="1">
      <alignment horizontal="right"/>
      <protection/>
    </xf>
    <xf numFmtId="2" fontId="2" fillId="19" borderId="10" xfId="55" applyNumberFormat="1" applyFont="1" applyFill="1" applyBorder="1" applyAlignment="1">
      <alignment horizontal="right"/>
      <protection/>
    </xf>
    <xf numFmtId="0" fontId="2" fillId="19" borderId="0" xfId="52" applyFont="1" applyFill="1" applyBorder="1" applyAlignment="1">
      <alignment horizontal="left" vertical="center" wrapText="1"/>
      <protection/>
    </xf>
    <xf numFmtId="1" fontId="2" fillId="19" borderId="10" xfId="55" applyNumberFormat="1" applyFont="1" applyFill="1" applyBorder="1" applyAlignment="1">
      <alignment horizontal="right" vertical="center"/>
      <protection/>
    </xf>
    <xf numFmtId="2" fontId="2" fillId="19" borderId="10" xfId="55" applyNumberFormat="1" applyFont="1" applyFill="1" applyBorder="1" applyAlignment="1">
      <alignment horizontal="right" vertical="center"/>
      <protection/>
    </xf>
    <xf numFmtId="164" fontId="2" fillId="19" borderId="10" xfId="54" applyNumberFormat="1" applyFont="1" applyFill="1" applyBorder="1">
      <alignment/>
      <protection/>
    </xf>
    <xf numFmtId="0" fontId="2" fillId="19" borderId="10" xfId="52" applyFont="1" applyFill="1" applyBorder="1" applyAlignment="1">
      <alignment horizontal="left" vertical="center" wrapText="1"/>
      <protection/>
    </xf>
    <xf numFmtId="164" fontId="2" fillId="19" borderId="10" xfId="54" applyNumberFormat="1" applyFont="1" applyFill="1" applyBorder="1" applyAlignment="1">
      <alignment horizontal="right" vertical="center"/>
      <protection/>
    </xf>
    <xf numFmtId="164" fontId="2" fillId="35" borderId="10" xfId="54" applyNumberFormat="1" applyFont="1" applyFill="1" applyBorder="1" applyAlignment="1">
      <alignment horizontal="right" vertical="center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165" fontId="2" fillId="35" borderId="10" xfId="54" applyNumberFormat="1" applyFont="1" applyFill="1" applyBorder="1" applyAlignment="1">
      <alignment horizontal="right" vertical="center"/>
      <protection/>
    </xf>
    <xf numFmtId="165" fontId="2" fillId="19" borderId="10" xfId="54" applyNumberFormat="1" applyFont="1" applyFill="1" applyBorder="1" applyAlignment="1">
      <alignment horizontal="right" vertical="center"/>
      <protection/>
    </xf>
    <xf numFmtId="165" fontId="2" fillId="34" borderId="10" xfId="56" applyNumberFormat="1" applyFont="1" applyFill="1" applyBorder="1" applyAlignment="1">
      <alignment horizontal="right"/>
      <protection/>
    </xf>
    <xf numFmtId="165" fontId="2" fillId="0" borderId="11" xfId="56" applyNumberFormat="1" applyFont="1" applyBorder="1" applyAlignment="1">
      <alignment horizontal="right"/>
      <protection/>
    </xf>
    <xf numFmtId="165" fontId="2" fillId="19" borderId="10" xfId="54" applyNumberFormat="1" applyFont="1" applyFill="1" applyBorder="1">
      <alignment/>
      <protection/>
    </xf>
    <xf numFmtId="1" fontId="2" fillId="35" borderId="10" xfId="54" applyNumberFormat="1" applyFont="1" applyFill="1" applyBorder="1" applyAlignment="1">
      <alignment horizontal="right" vertical="center"/>
      <protection/>
    </xf>
    <xf numFmtId="1" fontId="2" fillId="19" borderId="10" xfId="54" applyNumberFormat="1" applyFont="1" applyFill="1" applyBorder="1" applyAlignment="1">
      <alignment horizontal="right" vertical="center"/>
      <protection/>
    </xf>
    <xf numFmtId="1" fontId="2" fillId="34" borderId="10" xfId="56" applyNumberFormat="1" applyFont="1" applyFill="1" applyBorder="1" applyAlignment="1">
      <alignment horizontal="right"/>
      <protection/>
    </xf>
    <xf numFmtId="1" fontId="48" fillId="34" borderId="10" xfId="56" applyNumberFormat="1" applyFont="1" applyFill="1" applyBorder="1" applyAlignment="1">
      <alignment horizontal="right"/>
      <protection/>
    </xf>
    <xf numFmtId="1" fontId="2" fillId="0" borderId="11" xfId="56" applyNumberFormat="1" applyFont="1" applyBorder="1" applyAlignment="1">
      <alignment horizontal="right"/>
      <protection/>
    </xf>
    <xf numFmtId="1" fontId="2" fillId="19" borderId="10" xfId="54" applyNumberFormat="1" applyFont="1" applyFill="1" applyBorder="1">
      <alignment/>
      <protection/>
    </xf>
    <xf numFmtId="165" fontId="5" fillId="34" borderId="10" xfId="56" applyNumberFormat="1" applyFont="1" applyFill="1" applyBorder="1" applyAlignment="1">
      <alignment horizontal="right"/>
      <protection/>
    </xf>
    <xf numFmtId="1" fontId="5" fillId="34" borderId="10" xfId="56" applyNumberFormat="1" applyFont="1" applyFill="1" applyBorder="1" applyAlignment="1">
      <alignment horizontal="right"/>
      <protection/>
    </xf>
    <xf numFmtId="169" fontId="2" fillId="35" borderId="10" xfId="54" applyNumberFormat="1" applyFont="1" applyFill="1" applyBorder="1" applyAlignment="1">
      <alignment horizontal="right" vertical="center"/>
      <protection/>
    </xf>
    <xf numFmtId="169" fontId="2" fillId="19" borderId="10" xfId="54" applyNumberFormat="1" applyFont="1" applyFill="1" applyBorder="1" applyAlignment="1">
      <alignment horizontal="right" vertical="center"/>
      <protection/>
    </xf>
    <xf numFmtId="169" fontId="2" fillId="0" borderId="11" xfId="56" applyNumberFormat="1" applyFont="1" applyBorder="1" applyAlignment="1">
      <alignment horizontal="right"/>
      <protection/>
    </xf>
    <xf numFmtId="169" fontId="2" fillId="0" borderId="10" xfId="56" applyNumberFormat="1" applyFont="1" applyBorder="1" applyAlignment="1">
      <alignment horizontal="right"/>
      <protection/>
    </xf>
    <xf numFmtId="2" fontId="2" fillId="19" borderId="10" xfId="54" applyNumberFormat="1" applyFont="1" applyFill="1" applyBorder="1">
      <alignment/>
      <protection/>
    </xf>
    <xf numFmtId="168" fontId="2" fillId="35" borderId="10" xfId="54" applyNumberFormat="1" applyFont="1" applyFill="1" applyBorder="1" applyAlignment="1">
      <alignment horizontal="right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2" fontId="3" fillId="34" borderId="10" xfId="55" applyNumberFormat="1" applyFont="1" applyFill="1" applyBorder="1" applyAlignment="1">
      <alignment horizontal="right"/>
      <protection/>
    </xf>
    <xf numFmtId="169" fontId="46" fillId="0" borderId="10" xfId="0" applyNumberFormat="1" applyFont="1" applyBorder="1" applyAlignment="1">
      <alignment/>
    </xf>
    <xf numFmtId="2" fontId="3" fillId="35" borderId="10" xfId="55" applyNumberFormat="1" applyFont="1" applyFill="1" applyBorder="1" applyAlignment="1">
      <alignment horizontal="right"/>
      <protection/>
    </xf>
    <xf numFmtId="169" fontId="2" fillId="19" borderId="10" xfId="54" applyNumberFormat="1" applyFont="1" applyFill="1" applyBorder="1">
      <alignment/>
      <protection/>
    </xf>
    <xf numFmtId="168" fontId="2" fillId="19" borderId="10" xfId="54" applyNumberFormat="1" applyFont="1" applyFill="1" applyBorder="1">
      <alignment/>
      <protection/>
    </xf>
    <xf numFmtId="2" fontId="3" fillId="19" borderId="10" xfId="55" applyNumberFormat="1" applyFont="1" applyFill="1" applyBorder="1" applyAlignment="1">
      <alignment horizontal="right"/>
      <protection/>
    </xf>
    <xf numFmtId="2" fontId="3" fillId="19" borderId="10" xfId="55" applyNumberFormat="1" applyFont="1" applyFill="1" applyBorder="1" applyAlignment="1">
      <alignment horizontal="right" vertical="center"/>
      <protection/>
    </xf>
    <xf numFmtId="2" fontId="3" fillId="0" borderId="10" xfId="53" applyNumberFormat="1" applyFont="1" applyBorder="1" applyAlignment="1">
      <alignment horizontal="right"/>
      <protection/>
    </xf>
    <xf numFmtId="0" fontId="2" fillId="33" borderId="10" xfId="55" applyFont="1" applyFill="1" applyBorder="1" applyAlignment="1">
      <alignment horizontal="center"/>
      <protection/>
    </xf>
    <xf numFmtId="2" fontId="9" fillId="34" borderId="10" xfId="55" applyNumberFormat="1" applyFont="1" applyFill="1" applyBorder="1" applyAlignment="1">
      <alignment horizontal="right"/>
      <protection/>
    </xf>
    <xf numFmtId="165" fontId="2" fillId="35" borderId="10" xfId="55" applyNumberFormat="1" applyFont="1" applyFill="1" applyBorder="1" applyAlignment="1">
      <alignment horizontal="right"/>
      <protection/>
    </xf>
    <xf numFmtId="165" fontId="2" fillId="19" borderId="10" xfId="55" applyNumberFormat="1" applyFont="1" applyFill="1" applyBorder="1" applyAlignment="1">
      <alignment horizontal="right" vertical="center"/>
      <protection/>
    </xf>
    <xf numFmtId="165" fontId="5" fillId="0" borderId="10" xfId="56" applyNumberFormat="1" applyFont="1" applyBorder="1" applyAlignment="1">
      <alignment horizontal="right"/>
      <protection/>
    </xf>
    <xf numFmtId="165" fontId="2" fillId="19" borderId="10" xfId="55" applyNumberFormat="1" applyFont="1" applyFill="1" applyBorder="1" applyAlignment="1">
      <alignment horizontal="right"/>
      <protection/>
    </xf>
    <xf numFmtId="1" fontId="5" fillId="0" borderId="10" xfId="56" applyNumberFormat="1" applyFont="1" applyBorder="1" applyAlignment="1">
      <alignment horizontal="right"/>
      <protection/>
    </xf>
    <xf numFmtId="0" fontId="7" fillId="0" borderId="0" xfId="52" applyFont="1" applyAlignment="1">
      <alignment horizontal="center" vertic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3" fillId="0" borderId="15" xfId="52" applyFont="1" applyBorder="1" applyAlignment="1">
      <alignment horizontal="left" vertical="center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0" fontId="2" fillId="33" borderId="16" xfId="56" applyFont="1" applyFill="1" applyBorder="1" applyAlignment="1">
      <alignment horizontal="center" vertical="center"/>
      <protection/>
    </xf>
    <xf numFmtId="0" fontId="2" fillId="33" borderId="17" xfId="56" applyFont="1" applyFill="1" applyBorder="1" applyAlignment="1">
      <alignment horizontal="center" vertical="center"/>
      <protection/>
    </xf>
    <xf numFmtId="0" fontId="2" fillId="33" borderId="16" xfId="56" applyFont="1" applyFill="1" applyBorder="1" applyAlignment="1">
      <alignment horizontal="left" vertical="top" wrapText="1"/>
      <protection/>
    </xf>
    <xf numFmtId="0" fontId="2" fillId="33" borderId="17" xfId="56" applyFont="1" applyFill="1" applyBorder="1" applyAlignment="1">
      <alignment horizontal="left" vertical="top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33" borderId="16" xfId="56" applyFont="1" applyFill="1" applyBorder="1" applyAlignment="1">
      <alignment horizontal="left" vertical="center" wrapText="1"/>
      <protection/>
    </xf>
    <xf numFmtId="0" fontId="2" fillId="33" borderId="17" xfId="56" applyFont="1" applyFill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vertical="center" wrapText="1"/>
      <protection/>
    </xf>
    <xf numFmtId="0" fontId="2" fillId="33" borderId="16" xfId="56" applyFont="1" applyFill="1" applyBorder="1" applyAlignment="1">
      <alignment horizontal="left" vertical="center"/>
      <protection/>
    </xf>
    <xf numFmtId="0" fontId="2" fillId="33" borderId="17" xfId="56" applyFont="1" applyFill="1" applyBorder="1" applyAlignment="1">
      <alignment horizontal="left" vertical="center"/>
      <protection/>
    </xf>
    <xf numFmtId="0" fontId="3" fillId="33" borderId="13" xfId="56" applyFont="1" applyFill="1" applyBorder="1" applyAlignment="1">
      <alignment horizontal="left" vertical="center"/>
      <protection/>
    </xf>
    <xf numFmtId="0" fontId="3" fillId="33" borderId="14" xfId="56" applyFont="1" applyFill="1" applyBorder="1" applyAlignment="1">
      <alignment horizontal="left" vertical="center"/>
      <protection/>
    </xf>
    <xf numFmtId="0" fontId="3" fillId="33" borderId="11" xfId="56" applyFont="1" applyFill="1" applyBorder="1" applyAlignment="1">
      <alignment horizontal="left" vertical="center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3" fillId="0" borderId="13" xfId="52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left" vertical="center"/>
      <protection/>
    </xf>
    <xf numFmtId="0" fontId="7" fillId="0" borderId="18" xfId="52" applyFont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left" vertical="center" wrapText="1"/>
      <protection/>
    </xf>
    <xf numFmtId="0" fontId="3" fillId="33" borderId="14" xfId="55" applyFont="1" applyFill="1" applyBorder="1" applyAlignment="1">
      <alignment horizontal="left" vertical="center" wrapText="1"/>
      <protection/>
    </xf>
    <xf numFmtId="0" fontId="3" fillId="33" borderId="11" xfId="55" applyFont="1" applyFill="1" applyBorder="1" applyAlignment="1">
      <alignment horizontal="left" vertical="center" wrapText="1"/>
      <protection/>
    </xf>
    <xf numFmtId="0" fontId="2" fillId="33" borderId="16" xfId="55" applyFont="1" applyFill="1" applyBorder="1" applyAlignment="1">
      <alignment horizontal="center" vertical="center"/>
      <protection/>
    </xf>
    <xf numFmtId="0" fontId="2" fillId="33" borderId="17" xfId="55" applyFont="1" applyFill="1" applyBorder="1" applyAlignment="1">
      <alignment horizontal="center" vertical="center"/>
      <protection/>
    </xf>
    <xf numFmtId="0" fontId="2" fillId="33" borderId="16" xfId="55" applyFont="1" applyFill="1" applyBorder="1" applyAlignment="1">
      <alignment horizontal="left" vertical="center" wrapText="1"/>
      <protection/>
    </xf>
    <xf numFmtId="0" fontId="2" fillId="33" borderId="17" xfId="55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zoomScale="70" zoomScaleNormal="70" zoomScalePageLayoutView="0" workbookViewId="0" topLeftCell="A1">
      <selection activeCell="E18" sqref="E18"/>
    </sheetView>
  </sheetViews>
  <sheetFormatPr defaultColWidth="8.796875" defaultRowHeight="14.25"/>
  <cols>
    <col min="1" max="1" width="4.3984375" style="0" customWidth="1"/>
    <col min="2" max="2" width="26.5" style="0" customWidth="1"/>
    <col min="3" max="3" width="4.69921875" style="0" customWidth="1"/>
    <col min="4" max="4" width="6.59765625" style="0" bestFit="1" customWidth="1"/>
    <col min="5" max="5" width="7.5" style="0" bestFit="1" customWidth="1"/>
    <col min="6" max="6" width="6.69921875" style="0" bestFit="1" customWidth="1"/>
    <col min="7" max="7" width="8.19921875" style="0" customWidth="1"/>
    <col min="8" max="8" width="6.69921875" style="0" bestFit="1" customWidth="1"/>
    <col min="9" max="9" width="4.3984375" style="0" bestFit="1" customWidth="1"/>
    <col min="10" max="10" width="5.3984375" style="0" bestFit="1" customWidth="1"/>
    <col min="11" max="11" width="8.3984375" style="0" customWidth="1"/>
    <col min="12" max="12" width="8.8984375" style="0" customWidth="1"/>
    <col min="13" max="13" width="6.69921875" style="0" bestFit="1" customWidth="1"/>
    <col min="14" max="14" width="6.5" style="0" bestFit="1" customWidth="1"/>
    <col min="15" max="15" width="8.3984375" style="0" bestFit="1" customWidth="1"/>
    <col min="16" max="16" width="8.8984375" style="0" customWidth="1"/>
    <col min="17" max="17" width="8.59765625" style="0" customWidth="1"/>
    <col min="18" max="18" width="7.59765625" style="0" bestFit="1" customWidth="1"/>
    <col min="19" max="19" width="6.8984375" style="0" bestFit="1" customWidth="1"/>
    <col min="20" max="20" width="7.5" style="0" bestFit="1" customWidth="1"/>
    <col min="21" max="21" width="9.59765625" style="0" customWidth="1"/>
  </cols>
  <sheetData>
    <row r="1" spans="1:22" ht="20.25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8.75">
      <c r="A2" s="93" t="s">
        <v>0</v>
      </c>
      <c r="B2" s="93" t="s">
        <v>1</v>
      </c>
      <c r="C2" s="93" t="s">
        <v>2</v>
      </c>
      <c r="D2" s="84" t="s">
        <v>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45">
      <c r="A3" s="94"/>
      <c r="B3" s="94"/>
      <c r="C3" s="94"/>
      <c r="D3" s="4" t="s">
        <v>37</v>
      </c>
      <c r="E3" s="4" t="s">
        <v>38</v>
      </c>
      <c r="F3" s="4" t="s">
        <v>39</v>
      </c>
      <c r="G3" s="32" t="s">
        <v>4</v>
      </c>
      <c r="H3" s="4" t="s">
        <v>40</v>
      </c>
      <c r="I3" s="4" t="s">
        <v>41</v>
      </c>
      <c r="J3" s="4" t="s">
        <v>42</v>
      </c>
      <c r="K3" s="32" t="s">
        <v>5</v>
      </c>
      <c r="L3" s="36" t="s">
        <v>6</v>
      </c>
      <c r="M3" s="4" t="s">
        <v>43</v>
      </c>
      <c r="N3" s="4" t="s">
        <v>44</v>
      </c>
      <c r="O3" s="4" t="s">
        <v>45</v>
      </c>
      <c r="P3" s="32" t="s">
        <v>7</v>
      </c>
      <c r="Q3" s="36" t="s">
        <v>8</v>
      </c>
      <c r="R3" s="4" t="s">
        <v>46</v>
      </c>
      <c r="S3" s="4" t="s">
        <v>47</v>
      </c>
      <c r="T3" s="4" t="s">
        <v>48</v>
      </c>
      <c r="U3" s="32" t="s">
        <v>9</v>
      </c>
      <c r="V3" s="36" t="s">
        <v>10</v>
      </c>
    </row>
    <row r="4" spans="1:22" ht="15" customHeight="1">
      <c r="A4" s="87" t="s">
        <v>60</v>
      </c>
      <c r="B4" s="88"/>
      <c r="C4" s="88"/>
      <c r="D4" s="88"/>
      <c r="E4" s="88"/>
      <c r="F4" s="88"/>
      <c r="G4" s="33"/>
      <c r="H4" s="3"/>
      <c r="I4" s="3"/>
      <c r="J4" s="3"/>
      <c r="K4" s="33"/>
      <c r="L4" s="40"/>
      <c r="M4" s="3"/>
      <c r="N4" s="3"/>
      <c r="O4" s="3"/>
      <c r="P4" s="33"/>
      <c r="Q4" s="40"/>
      <c r="R4" s="3"/>
      <c r="S4" s="3"/>
      <c r="T4" s="3"/>
      <c r="U4" s="33"/>
      <c r="V4" s="37"/>
    </row>
    <row r="5" spans="1:22" ht="15">
      <c r="A5" s="89">
        <v>1</v>
      </c>
      <c r="B5" s="91" t="s">
        <v>14</v>
      </c>
      <c r="C5" s="5" t="s">
        <v>15</v>
      </c>
      <c r="D5" s="6"/>
      <c r="E5" s="27">
        <v>4</v>
      </c>
      <c r="F5" s="27">
        <v>9.5</v>
      </c>
      <c r="G5" s="48">
        <f>SUM(D5:F5)</f>
        <v>13.5</v>
      </c>
      <c r="H5" s="27"/>
      <c r="I5" s="27"/>
      <c r="J5" s="27"/>
      <c r="K5" s="48"/>
      <c r="L5" s="49">
        <f>G5+K5</f>
        <v>13.5</v>
      </c>
      <c r="M5" s="27"/>
      <c r="N5" s="28"/>
      <c r="O5" s="28"/>
      <c r="P5" s="48"/>
      <c r="Q5" s="49">
        <f>L5+P5</f>
        <v>13.5</v>
      </c>
      <c r="R5" s="28"/>
      <c r="S5" s="28"/>
      <c r="T5" s="28"/>
      <c r="U5" s="48"/>
      <c r="V5" s="52">
        <f>Q5+U5</f>
        <v>13.5</v>
      </c>
    </row>
    <row r="6" spans="1:22" ht="15">
      <c r="A6" s="90"/>
      <c r="B6" s="92"/>
      <c r="C6" s="5" t="s">
        <v>11</v>
      </c>
      <c r="D6" s="6"/>
      <c r="E6" s="16">
        <v>408.7</v>
      </c>
      <c r="F6" s="16">
        <v>1259.31</v>
      </c>
      <c r="G6" s="46">
        <f>SUM(D6:F6)</f>
        <v>1668.01</v>
      </c>
      <c r="H6" s="16"/>
      <c r="I6" s="16"/>
      <c r="J6" s="16"/>
      <c r="K6" s="46"/>
      <c r="L6" s="45">
        <f>G6+K6</f>
        <v>1668.01</v>
      </c>
      <c r="M6" s="16"/>
      <c r="N6" s="7"/>
      <c r="O6" s="7"/>
      <c r="P6" s="46"/>
      <c r="Q6" s="45">
        <f aca="true" t="shared" si="0" ref="Q6:Q15">L6+P6</f>
        <v>1668.01</v>
      </c>
      <c r="R6" s="7"/>
      <c r="S6" s="7"/>
      <c r="T6" s="7"/>
      <c r="U6" s="46"/>
      <c r="V6" s="43">
        <f aca="true" t="shared" si="1" ref="V6:V15">Q6+U6</f>
        <v>1668.01</v>
      </c>
    </row>
    <row r="7" spans="1:22" ht="15">
      <c r="A7" s="89">
        <v>2</v>
      </c>
      <c r="B7" s="91" t="s">
        <v>16</v>
      </c>
      <c r="C7" s="5" t="s">
        <v>17</v>
      </c>
      <c r="D7" s="6"/>
      <c r="E7" s="16"/>
      <c r="F7" s="16"/>
      <c r="G7" s="46"/>
      <c r="H7" s="16"/>
      <c r="I7" s="16"/>
      <c r="J7" s="16"/>
      <c r="K7" s="46"/>
      <c r="L7" s="45"/>
      <c r="M7" s="29">
        <v>2</v>
      </c>
      <c r="N7" s="31"/>
      <c r="O7" s="31"/>
      <c r="P7" s="53">
        <f aca="true" t="shared" si="2" ref="P7:P15">SUM(M7:O7)</f>
        <v>2</v>
      </c>
      <c r="Q7" s="54">
        <f t="shared" si="0"/>
        <v>2</v>
      </c>
      <c r="R7" s="31"/>
      <c r="S7" s="31"/>
      <c r="T7" s="31"/>
      <c r="U7" s="53"/>
      <c r="V7" s="58">
        <f t="shared" si="1"/>
        <v>2</v>
      </c>
    </row>
    <row r="8" spans="1:22" ht="15">
      <c r="A8" s="90"/>
      <c r="B8" s="92"/>
      <c r="C8" s="5" t="s">
        <v>11</v>
      </c>
      <c r="D8" s="6"/>
      <c r="E8" s="16"/>
      <c r="F8" s="16"/>
      <c r="G8" s="46"/>
      <c r="H8" s="16"/>
      <c r="I8" s="16"/>
      <c r="J8" s="16"/>
      <c r="K8" s="46"/>
      <c r="L8" s="45"/>
      <c r="M8" s="16">
        <v>367.8</v>
      </c>
      <c r="N8" s="7"/>
      <c r="O8" s="7"/>
      <c r="P8" s="46">
        <f t="shared" si="2"/>
        <v>367.8</v>
      </c>
      <c r="Q8" s="45">
        <f t="shared" si="0"/>
        <v>367.8</v>
      </c>
      <c r="R8" s="7"/>
      <c r="S8" s="7"/>
      <c r="T8" s="7"/>
      <c r="U8" s="46"/>
      <c r="V8" s="43">
        <f t="shared" si="1"/>
        <v>367.8</v>
      </c>
    </row>
    <row r="9" spans="1:22" ht="15">
      <c r="A9" s="89">
        <v>3</v>
      </c>
      <c r="B9" s="95" t="s">
        <v>18</v>
      </c>
      <c r="C9" s="5" t="s">
        <v>17</v>
      </c>
      <c r="D9" s="13"/>
      <c r="E9" s="21"/>
      <c r="F9" s="22"/>
      <c r="G9" s="46"/>
      <c r="H9" s="22"/>
      <c r="I9" s="22"/>
      <c r="J9" s="22"/>
      <c r="K9" s="46"/>
      <c r="L9" s="45"/>
      <c r="M9" s="22">
        <v>2</v>
      </c>
      <c r="N9" s="14"/>
      <c r="O9" s="14"/>
      <c r="P9" s="61">
        <f t="shared" si="2"/>
        <v>2</v>
      </c>
      <c r="Q9" s="62">
        <f t="shared" si="0"/>
        <v>2</v>
      </c>
      <c r="R9" s="69"/>
      <c r="S9" s="69"/>
      <c r="T9" s="69"/>
      <c r="U9" s="61"/>
      <c r="V9" s="71">
        <f t="shared" si="1"/>
        <v>2</v>
      </c>
    </row>
    <row r="10" spans="1:22" ht="15">
      <c r="A10" s="90"/>
      <c r="B10" s="96"/>
      <c r="C10" s="5" t="s">
        <v>11</v>
      </c>
      <c r="D10" s="13"/>
      <c r="E10" s="21"/>
      <c r="F10" s="22"/>
      <c r="G10" s="46"/>
      <c r="H10" s="22"/>
      <c r="I10" s="22"/>
      <c r="J10" s="22"/>
      <c r="K10" s="46"/>
      <c r="L10" s="45"/>
      <c r="M10" s="22">
        <v>47.46</v>
      </c>
      <c r="N10" s="14"/>
      <c r="O10" s="14"/>
      <c r="P10" s="46">
        <f t="shared" si="2"/>
        <v>47.46</v>
      </c>
      <c r="Q10" s="45">
        <f t="shared" si="0"/>
        <v>47.46</v>
      </c>
      <c r="R10" s="14"/>
      <c r="S10" s="14"/>
      <c r="T10" s="14"/>
      <c r="U10" s="46"/>
      <c r="V10" s="43">
        <f t="shared" si="1"/>
        <v>47.46</v>
      </c>
    </row>
    <row r="11" spans="1:22" ht="15">
      <c r="A11" s="89">
        <v>4</v>
      </c>
      <c r="B11" s="91" t="s">
        <v>19</v>
      </c>
      <c r="C11" s="5" t="s">
        <v>15</v>
      </c>
      <c r="D11" s="13"/>
      <c r="E11" s="21"/>
      <c r="F11" s="22"/>
      <c r="G11" s="46"/>
      <c r="H11" s="22"/>
      <c r="I11" s="22"/>
      <c r="J11" s="22"/>
      <c r="K11" s="46"/>
      <c r="L11" s="45"/>
      <c r="M11" s="22">
        <v>10</v>
      </c>
      <c r="N11" s="14"/>
      <c r="O11" s="14"/>
      <c r="P11" s="61">
        <f t="shared" si="2"/>
        <v>10</v>
      </c>
      <c r="Q11" s="62">
        <f t="shared" si="0"/>
        <v>10</v>
      </c>
      <c r="R11" s="69"/>
      <c r="S11" s="69"/>
      <c r="T11" s="69"/>
      <c r="U11" s="61"/>
      <c r="V11" s="71">
        <f t="shared" si="1"/>
        <v>10</v>
      </c>
    </row>
    <row r="12" spans="1:22" ht="15">
      <c r="A12" s="90"/>
      <c r="B12" s="92"/>
      <c r="C12" s="5" t="s">
        <v>11</v>
      </c>
      <c r="D12" s="13"/>
      <c r="E12" s="21"/>
      <c r="F12" s="22"/>
      <c r="G12" s="46"/>
      <c r="H12" s="22"/>
      <c r="I12" s="22"/>
      <c r="J12" s="22"/>
      <c r="K12" s="46"/>
      <c r="L12" s="45"/>
      <c r="M12" s="22">
        <v>644.92</v>
      </c>
      <c r="N12" s="14"/>
      <c r="O12" s="14"/>
      <c r="P12" s="46">
        <f t="shared" si="2"/>
        <v>644.92</v>
      </c>
      <c r="Q12" s="45">
        <f t="shared" si="0"/>
        <v>644.92</v>
      </c>
      <c r="R12" s="14"/>
      <c r="S12" s="14"/>
      <c r="T12" s="14"/>
      <c r="U12" s="46"/>
      <c r="V12" s="43">
        <f t="shared" si="1"/>
        <v>644.92</v>
      </c>
    </row>
    <row r="13" spans="1:22" s="1" customFormat="1" ht="15">
      <c r="A13" s="89">
        <v>5</v>
      </c>
      <c r="B13" s="97" t="s">
        <v>25</v>
      </c>
      <c r="C13" s="5" t="s">
        <v>17</v>
      </c>
      <c r="D13" s="13"/>
      <c r="E13" s="21"/>
      <c r="F13" s="22"/>
      <c r="G13" s="46"/>
      <c r="H13" s="22"/>
      <c r="I13" s="22"/>
      <c r="J13" s="22"/>
      <c r="K13" s="46"/>
      <c r="L13" s="45"/>
      <c r="M13" s="22"/>
      <c r="N13" s="14"/>
      <c r="O13" s="14"/>
      <c r="P13" s="46"/>
      <c r="Q13" s="45"/>
      <c r="R13" s="14"/>
      <c r="S13" s="14"/>
      <c r="T13" s="14">
        <v>2</v>
      </c>
      <c r="U13" s="66">
        <f>SUM(R13:T13)</f>
        <v>2</v>
      </c>
      <c r="V13" s="72">
        <f t="shared" si="1"/>
        <v>2</v>
      </c>
    </row>
    <row r="14" spans="1:22" s="1" customFormat="1" ht="15">
      <c r="A14" s="90"/>
      <c r="B14" s="97"/>
      <c r="C14" s="5" t="s">
        <v>11</v>
      </c>
      <c r="D14" s="13"/>
      <c r="E14" s="21"/>
      <c r="F14" s="22"/>
      <c r="G14" s="46"/>
      <c r="H14" s="22"/>
      <c r="I14" s="22"/>
      <c r="J14" s="22"/>
      <c r="K14" s="46"/>
      <c r="L14" s="45"/>
      <c r="M14" s="22"/>
      <c r="N14" s="14"/>
      <c r="O14" s="14"/>
      <c r="P14" s="46"/>
      <c r="Q14" s="45"/>
      <c r="R14" s="14"/>
      <c r="S14" s="14"/>
      <c r="T14" s="14">
        <v>66.52</v>
      </c>
      <c r="U14" s="46">
        <f>SUM(R14:T14)</f>
        <v>66.52</v>
      </c>
      <c r="V14" s="43">
        <f t="shared" si="1"/>
        <v>66.52</v>
      </c>
    </row>
    <row r="15" spans="1:22" s="1" customFormat="1" ht="15">
      <c r="A15" s="67">
        <v>6</v>
      </c>
      <c r="B15" s="9" t="s">
        <v>12</v>
      </c>
      <c r="C15" s="5" t="s">
        <v>11</v>
      </c>
      <c r="D15" s="6"/>
      <c r="E15" s="16">
        <v>140</v>
      </c>
      <c r="F15" s="16"/>
      <c r="G15" s="46">
        <f>SUM(D15:F15)</f>
        <v>140</v>
      </c>
      <c r="H15" s="16"/>
      <c r="I15" s="16"/>
      <c r="J15" s="16"/>
      <c r="K15" s="46"/>
      <c r="L15" s="45">
        <f>G15+K15</f>
        <v>140</v>
      </c>
      <c r="M15" s="16">
        <v>37.61</v>
      </c>
      <c r="N15" s="7"/>
      <c r="O15" s="7"/>
      <c r="P15" s="46">
        <f t="shared" si="2"/>
        <v>37.61</v>
      </c>
      <c r="Q15" s="45">
        <f t="shared" si="0"/>
        <v>177.61</v>
      </c>
      <c r="R15" s="7"/>
      <c r="S15" s="7"/>
      <c r="T15" s="7"/>
      <c r="U15" s="46"/>
      <c r="V15" s="43">
        <f t="shared" si="1"/>
        <v>177.61</v>
      </c>
    </row>
    <row r="16" spans="1:22" s="1" customFormat="1" ht="14.25">
      <c r="A16" s="10"/>
      <c r="B16" s="10" t="s">
        <v>13</v>
      </c>
      <c r="C16" s="11" t="s">
        <v>11</v>
      </c>
      <c r="D16" s="12"/>
      <c r="E16" s="68">
        <f>E6+E8+E10+E12+E14+E15</f>
        <v>548.7</v>
      </c>
      <c r="F16" s="68">
        <f>F6+F8+F10+F12+F14+F15</f>
        <v>1259.31</v>
      </c>
      <c r="G16" s="70">
        <f>SUM(D16:F16)</f>
        <v>1808.01</v>
      </c>
      <c r="H16" s="68"/>
      <c r="I16" s="68"/>
      <c r="J16" s="68"/>
      <c r="K16" s="70"/>
      <c r="L16" s="74">
        <f>G16+K16</f>
        <v>1808.01</v>
      </c>
      <c r="M16" s="68">
        <f>M6+M8+M10+M12+M14+M15</f>
        <v>1097.7899999999997</v>
      </c>
      <c r="N16" s="12"/>
      <c r="O16" s="12"/>
      <c r="P16" s="70">
        <f>SUM(M16:O16)</f>
        <v>1097.7899999999997</v>
      </c>
      <c r="Q16" s="73">
        <f>L16+P16</f>
        <v>2905.7999999999997</v>
      </c>
      <c r="R16" s="12"/>
      <c r="S16" s="12"/>
      <c r="T16" s="12">
        <f>T6+T8+T10+T12+T14+T15</f>
        <v>66.52</v>
      </c>
      <c r="U16" s="70">
        <f>SUM(R16:T16)</f>
        <v>66.52</v>
      </c>
      <c r="V16" s="73">
        <f>Q16+U16</f>
        <v>2972.3199999999997</v>
      </c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15"/>
    </row>
    <row r="25" spans="1:5" ht="15">
      <c r="A25" s="2"/>
      <c r="B25" s="2"/>
      <c r="C25" s="2"/>
      <c r="D25" s="2"/>
      <c r="E25" s="15"/>
    </row>
    <row r="26" spans="1:5" ht="15">
      <c r="A26" s="2"/>
      <c r="B26" s="2"/>
      <c r="C26" s="2"/>
      <c r="D26" s="2"/>
      <c r="E26" s="15"/>
    </row>
    <row r="27" spans="1:5" ht="15">
      <c r="A27" s="2"/>
      <c r="B27" s="2"/>
      <c r="C27" s="2"/>
      <c r="D27" s="2"/>
      <c r="E27" s="15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</sheetData>
  <sheetProtection/>
  <mergeCells count="16">
    <mergeCell ref="A9:A10"/>
    <mergeCell ref="A11:A12"/>
    <mergeCell ref="B9:B10"/>
    <mergeCell ref="B11:B12"/>
    <mergeCell ref="A13:A14"/>
    <mergeCell ref="B13:B14"/>
    <mergeCell ref="A1:V1"/>
    <mergeCell ref="D2:V2"/>
    <mergeCell ref="A4:F4"/>
    <mergeCell ref="A7:A8"/>
    <mergeCell ref="B7:B8"/>
    <mergeCell ref="C2:C3"/>
    <mergeCell ref="A2:A3"/>
    <mergeCell ref="B2:B3"/>
    <mergeCell ref="A5:A6"/>
    <mergeCell ref="B5:B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8"/>
  <sheetViews>
    <sheetView zoomScale="70" zoomScaleNormal="70" zoomScalePageLayoutView="0" workbookViewId="0" topLeftCell="A1">
      <selection activeCell="V7" sqref="V7"/>
    </sheetView>
  </sheetViews>
  <sheetFormatPr defaultColWidth="8.796875" defaultRowHeight="14.25"/>
  <cols>
    <col min="1" max="1" width="4.3984375" style="1" customWidth="1"/>
    <col min="2" max="2" width="25.5" style="1" customWidth="1"/>
    <col min="3" max="3" width="4.69921875" style="1" customWidth="1"/>
    <col min="4" max="4" width="6.69921875" style="1" bestFit="1" customWidth="1"/>
    <col min="5" max="5" width="7.59765625" style="1" bestFit="1" customWidth="1"/>
    <col min="6" max="6" width="5.09765625" style="1" bestFit="1" customWidth="1"/>
    <col min="7" max="7" width="8.19921875" style="1" customWidth="1"/>
    <col min="8" max="8" width="6.69921875" style="1" bestFit="1" customWidth="1"/>
    <col min="9" max="9" width="4.3984375" style="1" bestFit="1" customWidth="1"/>
    <col min="10" max="10" width="5.5" style="1" bestFit="1" customWidth="1"/>
    <col min="11" max="11" width="8.5" style="1" customWidth="1"/>
    <col min="12" max="12" width="9.3984375" style="1" customWidth="1"/>
    <col min="13" max="13" width="6.19921875" style="1" bestFit="1" customWidth="1"/>
    <col min="14" max="14" width="6.5" style="1" bestFit="1" customWidth="1"/>
    <col min="15" max="15" width="8.3984375" style="1" bestFit="1" customWidth="1"/>
    <col min="16" max="16" width="9.3984375" style="1" customWidth="1"/>
    <col min="17" max="17" width="9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8.8984375" style="1" customWidth="1"/>
    <col min="22" max="16384" width="9" style="1" customWidth="1"/>
  </cols>
  <sheetData>
    <row r="1" spans="1:22" ht="20.25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8.75" customHeight="1">
      <c r="A2" s="93" t="s">
        <v>0</v>
      </c>
      <c r="B2" s="93" t="s">
        <v>1</v>
      </c>
      <c r="C2" s="93" t="s">
        <v>2</v>
      </c>
      <c r="D2" s="84" t="s">
        <v>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45">
      <c r="A3" s="94"/>
      <c r="B3" s="94"/>
      <c r="C3" s="94"/>
      <c r="D3" s="4" t="s">
        <v>37</v>
      </c>
      <c r="E3" s="4" t="s">
        <v>38</v>
      </c>
      <c r="F3" s="4" t="s">
        <v>39</v>
      </c>
      <c r="G3" s="32" t="s">
        <v>4</v>
      </c>
      <c r="H3" s="4" t="s">
        <v>40</v>
      </c>
      <c r="I3" s="4" t="s">
        <v>41</v>
      </c>
      <c r="J3" s="4" t="s">
        <v>42</v>
      </c>
      <c r="K3" s="32" t="s">
        <v>5</v>
      </c>
      <c r="L3" s="36" t="s">
        <v>6</v>
      </c>
      <c r="M3" s="4" t="s">
        <v>43</v>
      </c>
      <c r="N3" s="4" t="s">
        <v>44</v>
      </c>
      <c r="O3" s="4" t="s">
        <v>45</v>
      </c>
      <c r="P3" s="32" t="s">
        <v>7</v>
      </c>
      <c r="Q3" s="36" t="s">
        <v>8</v>
      </c>
      <c r="R3" s="4" t="s">
        <v>46</v>
      </c>
      <c r="S3" s="4" t="s">
        <v>47</v>
      </c>
      <c r="T3" s="4" t="s">
        <v>48</v>
      </c>
      <c r="U3" s="32" t="s">
        <v>9</v>
      </c>
      <c r="V3" s="36" t="s">
        <v>10</v>
      </c>
    </row>
    <row r="4" spans="1:22" ht="15" customHeight="1">
      <c r="A4" s="87" t="s">
        <v>60</v>
      </c>
      <c r="B4" s="88"/>
      <c r="C4" s="88"/>
      <c r="D4" s="88"/>
      <c r="E4" s="88"/>
      <c r="F4" s="88"/>
      <c r="G4" s="33"/>
      <c r="H4" s="3"/>
      <c r="I4" s="3"/>
      <c r="J4" s="3"/>
      <c r="K4" s="33"/>
      <c r="L4" s="40"/>
      <c r="M4" s="3"/>
      <c r="N4" s="3"/>
      <c r="O4" s="3"/>
      <c r="P4" s="33"/>
      <c r="Q4" s="40"/>
      <c r="R4" s="3"/>
      <c r="S4" s="3"/>
      <c r="T4" s="3"/>
      <c r="U4" s="33"/>
      <c r="V4" s="37"/>
    </row>
    <row r="5" spans="1:22" ht="18">
      <c r="A5" s="89">
        <v>1</v>
      </c>
      <c r="B5" s="95" t="s">
        <v>58</v>
      </c>
      <c r="C5" s="5" t="s">
        <v>59</v>
      </c>
      <c r="D5" s="6"/>
      <c r="E5" s="6"/>
      <c r="F5" s="6"/>
      <c r="G5" s="35"/>
      <c r="H5" s="6"/>
      <c r="I5" s="6"/>
      <c r="J5" s="6"/>
      <c r="K5" s="35"/>
      <c r="L5" s="42"/>
      <c r="M5" s="30">
        <v>3</v>
      </c>
      <c r="N5" s="31"/>
      <c r="O5" s="31"/>
      <c r="P5" s="34">
        <f>SUM(M5:O5)</f>
        <v>3</v>
      </c>
      <c r="Q5" s="38">
        <f>L5+P5</f>
        <v>3</v>
      </c>
      <c r="R5" s="31"/>
      <c r="S5" s="31"/>
      <c r="T5" s="31"/>
      <c r="U5" s="34"/>
      <c r="V5" s="38">
        <f>Q5+U5</f>
        <v>3</v>
      </c>
    </row>
    <row r="6" spans="1:22" ht="15">
      <c r="A6" s="90"/>
      <c r="B6" s="96"/>
      <c r="C6" s="5" t="s">
        <v>11</v>
      </c>
      <c r="D6" s="6"/>
      <c r="E6" s="6"/>
      <c r="F6" s="6"/>
      <c r="G6" s="35"/>
      <c r="H6" s="6"/>
      <c r="I6" s="6"/>
      <c r="J6" s="6"/>
      <c r="K6" s="35"/>
      <c r="L6" s="42"/>
      <c r="M6" s="6">
        <v>292.5</v>
      </c>
      <c r="N6" s="7"/>
      <c r="O6" s="7"/>
      <c r="P6" s="35">
        <f>SUM(M6:O6)</f>
        <v>292.5</v>
      </c>
      <c r="Q6" s="39">
        <f>L6+P6</f>
        <v>292.5</v>
      </c>
      <c r="R6" s="7"/>
      <c r="S6" s="7"/>
      <c r="T6" s="7"/>
      <c r="U6" s="35"/>
      <c r="V6" s="39">
        <f>Q6+U6</f>
        <v>292.5</v>
      </c>
    </row>
    <row r="7" spans="1:22" ht="15">
      <c r="A7" s="67">
        <v>2</v>
      </c>
      <c r="B7" s="9" t="s">
        <v>12</v>
      </c>
      <c r="C7" s="5" t="s">
        <v>11</v>
      </c>
      <c r="D7" s="6"/>
      <c r="E7" s="6"/>
      <c r="F7" s="6"/>
      <c r="G7" s="35"/>
      <c r="H7" s="6"/>
      <c r="I7" s="6"/>
      <c r="J7" s="6"/>
      <c r="K7" s="35"/>
      <c r="L7" s="42"/>
      <c r="M7" s="6"/>
      <c r="N7" s="7"/>
      <c r="O7" s="7"/>
      <c r="P7" s="35"/>
      <c r="Q7" s="39"/>
      <c r="R7" s="7"/>
      <c r="S7" s="7"/>
      <c r="T7" s="7"/>
      <c r="U7" s="35"/>
      <c r="V7" s="39"/>
    </row>
    <row r="8" spans="1:22" ht="14.25">
      <c r="A8" s="10"/>
      <c r="B8" s="10" t="s">
        <v>13</v>
      </c>
      <c r="C8" s="11" t="s">
        <v>11</v>
      </c>
      <c r="D8" s="12"/>
      <c r="E8" s="12"/>
      <c r="F8" s="12"/>
      <c r="G8" s="70"/>
      <c r="H8" s="12"/>
      <c r="I8" s="12"/>
      <c r="J8" s="12"/>
      <c r="K8" s="70"/>
      <c r="L8" s="74"/>
      <c r="M8" s="12">
        <f>M6+M7</f>
        <v>292.5</v>
      </c>
      <c r="N8" s="12"/>
      <c r="O8" s="12"/>
      <c r="P8" s="70">
        <f>SUM(M8:O8)</f>
        <v>292.5</v>
      </c>
      <c r="Q8" s="73">
        <f>L8+P8</f>
        <v>292.5</v>
      </c>
      <c r="R8" s="12"/>
      <c r="S8" s="12"/>
      <c r="T8" s="12"/>
      <c r="U8" s="70"/>
      <c r="V8" s="73">
        <f>Q8+U8</f>
        <v>292.5</v>
      </c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</sheetData>
  <sheetProtection/>
  <mergeCells count="8">
    <mergeCell ref="A1:V1"/>
    <mergeCell ref="A4:F4"/>
    <mergeCell ref="D2:V2"/>
    <mergeCell ref="A2:A3"/>
    <mergeCell ref="B2:B3"/>
    <mergeCell ref="C2:C3"/>
    <mergeCell ref="A5:A6"/>
    <mergeCell ref="B5:B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="70" zoomScaleNormal="70" zoomScalePageLayoutView="0" workbookViewId="0" topLeftCell="A1">
      <selection activeCell="A4" sqref="A4:F4"/>
    </sheetView>
  </sheetViews>
  <sheetFormatPr defaultColWidth="8.796875" defaultRowHeight="14.25"/>
  <cols>
    <col min="1" max="1" width="4.3984375" style="1" customWidth="1"/>
    <col min="2" max="2" width="28" style="1" customWidth="1"/>
    <col min="3" max="3" width="5.5" style="1" customWidth="1"/>
    <col min="4" max="4" width="6.59765625" style="1" bestFit="1" customWidth="1"/>
    <col min="5" max="5" width="7.5" style="1" bestFit="1" customWidth="1"/>
    <col min="6" max="6" width="6.69921875" style="1" bestFit="1" customWidth="1"/>
    <col min="7" max="7" width="7.8984375" style="1" customWidth="1"/>
    <col min="8" max="8" width="6.69921875" style="1" bestFit="1" customWidth="1"/>
    <col min="9" max="9" width="4.3984375" style="1" bestFit="1" customWidth="1"/>
    <col min="10" max="10" width="5.3984375" style="1" bestFit="1" customWidth="1"/>
    <col min="11" max="11" width="8.5" style="1" customWidth="1"/>
    <col min="12" max="12" width="9.3984375" style="1" customWidth="1"/>
    <col min="13" max="13" width="5.3984375" style="1" bestFit="1" customWidth="1"/>
    <col min="14" max="14" width="6.5" style="1" bestFit="1" customWidth="1"/>
    <col min="15" max="15" width="8.3984375" style="1" bestFit="1" customWidth="1"/>
    <col min="16" max="16" width="9" style="1" customWidth="1"/>
    <col min="17" max="17" width="8.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.09765625" style="1" customWidth="1"/>
    <col min="22" max="16384" width="9" style="1" customWidth="1"/>
  </cols>
  <sheetData>
    <row r="1" spans="1:22" ht="20.25">
      <c r="A1" s="83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8.75" customHeight="1">
      <c r="A2" s="93" t="s">
        <v>0</v>
      </c>
      <c r="B2" s="93" t="s">
        <v>1</v>
      </c>
      <c r="C2" s="93" t="s">
        <v>2</v>
      </c>
      <c r="D2" s="84" t="s">
        <v>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45">
      <c r="A3" s="94"/>
      <c r="B3" s="94"/>
      <c r="C3" s="94"/>
      <c r="D3" s="4" t="s">
        <v>37</v>
      </c>
      <c r="E3" s="4" t="s">
        <v>38</v>
      </c>
      <c r="F3" s="4" t="s">
        <v>39</v>
      </c>
      <c r="G3" s="32" t="s">
        <v>4</v>
      </c>
      <c r="H3" s="4" t="s">
        <v>40</v>
      </c>
      <c r="I3" s="4" t="s">
        <v>41</v>
      </c>
      <c r="J3" s="4" t="s">
        <v>42</v>
      </c>
      <c r="K3" s="32" t="s">
        <v>5</v>
      </c>
      <c r="L3" s="36" t="s">
        <v>6</v>
      </c>
      <c r="M3" s="4" t="s">
        <v>43</v>
      </c>
      <c r="N3" s="4" t="s">
        <v>44</v>
      </c>
      <c r="O3" s="4" t="s">
        <v>45</v>
      </c>
      <c r="P3" s="32" t="s">
        <v>7</v>
      </c>
      <c r="Q3" s="36" t="s">
        <v>8</v>
      </c>
      <c r="R3" s="4" t="s">
        <v>46</v>
      </c>
      <c r="S3" s="4" t="s">
        <v>47</v>
      </c>
      <c r="T3" s="4" t="s">
        <v>48</v>
      </c>
      <c r="U3" s="32" t="s">
        <v>9</v>
      </c>
      <c r="V3" s="36" t="s">
        <v>10</v>
      </c>
    </row>
    <row r="4" spans="1:22" ht="15" customHeight="1">
      <c r="A4" s="87" t="s">
        <v>60</v>
      </c>
      <c r="B4" s="88"/>
      <c r="C4" s="88"/>
      <c r="D4" s="88"/>
      <c r="E4" s="88"/>
      <c r="F4" s="88"/>
      <c r="G4" s="33"/>
      <c r="H4" s="3"/>
      <c r="I4" s="3"/>
      <c r="J4" s="3"/>
      <c r="K4" s="33"/>
      <c r="L4" s="40"/>
      <c r="M4" s="3"/>
      <c r="N4" s="3"/>
      <c r="O4" s="3"/>
      <c r="P4" s="33"/>
      <c r="Q4" s="40"/>
      <c r="R4" s="3"/>
      <c r="S4" s="3"/>
      <c r="T4" s="3"/>
      <c r="U4" s="33"/>
      <c r="V4" s="37"/>
    </row>
    <row r="5" spans="1:22" ht="15">
      <c r="A5" s="89">
        <v>1</v>
      </c>
      <c r="B5" s="95" t="s">
        <v>28</v>
      </c>
      <c r="C5" s="5" t="s">
        <v>17</v>
      </c>
      <c r="D5" s="16"/>
      <c r="E5" s="16"/>
      <c r="F5" s="29">
        <v>1</v>
      </c>
      <c r="G5" s="34">
        <f aca="true" t="shared" si="0" ref="G5:G10">SUM(D5:F5)</f>
        <v>1</v>
      </c>
      <c r="H5" s="30"/>
      <c r="I5" s="30"/>
      <c r="J5" s="30"/>
      <c r="K5" s="34"/>
      <c r="L5" s="41">
        <f aca="true" t="shared" si="1" ref="L5:L10">G5+K5</f>
        <v>1</v>
      </c>
      <c r="M5" s="30"/>
      <c r="N5" s="31"/>
      <c r="O5" s="31"/>
      <c r="P5" s="34"/>
      <c r="Q5" s="38">
        <f aca="true" t="shared" si="2" ref="Q5:Q10">L5+P5</f>
        <v>1</v>
      </c>
      <c r="R5" s="31"/>
      <c r="S5" s="31"/>
      <c r="T5" s="31"/>
      <c r="U5" s="34"/>
      <c r="V5" s="38">
        <f aca="true" t="shared" si="3" ref="V5:V10">Q5+U5</f>
        <v>1</v>
      </c>
    </row>
    <row r="6" spans="1:22" ht="15">
      <c r="A6" s="90"/>
      <c r="B6" s="96"/>
      <c r="C6" s="5" t="s">
        <v>11</v>
      </c>
      <c r="D6" s="16"/>
      <c r="E6" s="16"/>
      <c r="F6" s="16">
        <v>3728.81</v>
      </c>
      <c r="G6" s="35">
        <f t="shared" si="0"/>
        <v>3728.81</v>
      </c>
      <c r="H6" s="6"/>
      <c r="I6" s="6"/>
      <c r="J6" s="6"/>
      <c r="K6" s="35"/>
      <c r="L6" s="42">
        <f t="shared" si="1"/>
        <v>3728.81</v>
      </c>
      <c r="M6" s="6"/>
      <c r="N6" s="7"/>
      <c r="O6" s="7"/>
      <c r="P6" s="35"/>
      <c r="Q6" s="39">
        <f t="shared" si="2"/>
        <v>3728.81</v>
      </c>
      <c r="R6" s="7"/>
      <c r="S6" s="7"/>
      <c r="T6" s="7"/>
      <c r="U6" s="35"/>
      <c r="V6" s="39">
        <f t="shared" si="3"/>
        <v>3728.81</v>
      </c>
    </row>
    <row r="7" spans="1:22" ht="15">
      <c r="A7" s="89">
        <v>2</v>
      </c>
      <c r="B7" s="91" t="s">
        <v>29</v>
      </c>
      <c r="C7" s="5" t="s">
        <v>15</v>
      </c>
      <c r="D7" s="16"/>
      <c r="E7" s="16"/>
      <c r="F7" s="29">
        <v>2</v>
      </c>
      <c r="G7" s="34">
        <f t="shared" si="0"/>
        <v>2</v>
      </c>
      <c r="H7" s="30"/>
      <c r="I7" s="30"/>
      <c r="J7" s="30"/>
      <c r="K7" s="34"/>
      <c r="L7" s="41">
        <f t="shared" si="1"/>
        <v>2</v>
      </c>
      <c r="M7" s="30"/>
      <c r="N7" s="31"/>
      <c r="O7" s="31"/>
      <c r="P7" s="34"/>
      <c r="Q7" s="38">
        <f t="shared" si="2"/>
        <v>2</v>
      </c>
      <c r="R7" s="31"/>
      <c r="S7" s="31"/>
      <c r="T7" s="31"/>
      <c r="U7" s="34"/>
      <c r="V7" s="38">
        <f t="shared" si="3"/>
        <v>2</v>
      </c>
    </row>
    <row r="8" spans="1:22" ht="15">
      <c r="A8" s="90"/>
      <c r="B8" s="92"/>
      <c r="C8" s="5" t="s">
        <v>11</v>
      </c>
      <c r="D8" s="16"/>
      <c r="E8" s="16"/>
      <c r="F8" s="16">
        <v>152.54</v>
      </c>
      <c r="G8" s="35">
        <f t="shared" si="0"/>
        <v>152.54</v>
      </c>
      <c r="H8" s="6"/>
      <c r="I8" s="6"/>
      <c r="J8" s="6"/>
      <c r="K8" s="35"/>
      <c r="L8" s="42">
        <f t="shared" si="1"/>
        <v>152.54</v>
      </c>
      <c r="M8" s="6"/>
      <c r="N8" s="7"/>
      <c r="O8" s="7"/>
      <c r="P8" s="35"/>
      <c r="Q8" s="39">
        <f t="shared" si="2"/>
        <v>152.54</v>
      </c>
      <c r="R8" s="7"/>
      <c r="S8" s="7"/>
      <c r="T8" s="7"/>
      <c r="U8" s="35"/>
      <c r="V8" s="39">
        <f t="shared" si="3"/>
        <v>152.54</v>
      </c>
    </row>
    <row r="9" spans="1:22" ht="15">
      <c r="A9" s="67">
        <v>3</v>
      </c>
      <c r="B9" s="9" t="s">
        <v>12</v>
      </c>
      <c r="C9" s="5" t="s">
        <v>11</v>
      </c>
      <c r="D9" s="16">
        <v>17.39</v>
      </c>
      <c r="E9" s="16"/>
      <c r="F9" s="16"/>
      <c r="G9" s="35">
        <f t="shared" si="0"/>
        <v>17.39</v>
      </c>
      <c r="H9" s="6"/>
      <c r="I9" s="6"/>
      <c r="J9" s="6"/>
      <c r="K9" s="35"/>
      <c r="L9" s="42">
        <f t="shared" si="1"/>
        <v>17.39</v>
      </c>
      <c r="M9" s="6"/>
      <c r="N9" s="7"/>
      <c r="O9" s="7"/>
      <c r="P9" s="35"/>
      <c r="Q9" s="39">
        <f t="shared" si="2"/>
        <v>17.39</v>
      </c>
      <c r="R9" s="7"/>
      <c r="S9" s="7"/>
      <c r="T9" s="7"/>
      <c r="U9" s="35"/>
      <c r="V9" s="39">
        <f t="shared" si="3"/>
        <v>17.39</v>
      </c>
    </row>
    <row r="10" spans="1:22" ht="14.25">
      <c r="A10" s="10"/>
      <c r="B10" s="10" t="s">
        <v>13</v>
      </c>
      <c r="C10" s="11" t="s">
        <v>11</v>
      </c>
      <c r="D10" s="68">
        <f>D6+D8+D9</f>
        <v>17.39</v>
      </c>
      <c r="E10" s="68"/>
      <c r="F10" s="68">
        <f>F6+F8+F9</f>
        <v>3881.35</v>
      </c>
      <c r="G10" s="70">
        <f t="shared" si="0"/>
        <v>3898.74</v>
      </c>
      <c r="H10" s="12"/>
      <c r="I10" s="12"/>
      <c r="J10" s="12"/>
      <c r="K10" s="70"/>
      <c r="L10" s="74">
        <f t="shared" si="1"/>
        <v>3898.74</v>
      </c>
      <c r="M10" s="12"/>
      <c r="N10" s="12"/>
      <c r="O10" s="12"/>
      <c r="P10" s="70"/>
      <c r="Q10" s="73">
        <f t="shared" si="2"/>
        <v>3898.74</v>
      </c>
      <c r="R10" s="12"/>
      <c r="S10" s="12"/>
      <c r="T10" s="12"/>
      <c r="U10" s="70"/>
      <c r="V10" s="73">
        <f t="shared" si="3"/>
        <v>3898.74</v>
      </c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</sheetData>
  <sheetProtection/>
  <mergeCells count="10">
    <mergeCell ref="A1:V1"/>
    <mergeCell ref="D2:V2"/>
    <mergeCell ref="A4:F4"/>
    <mergeCell ref="A7:A8"/>
    <mergeCell ref="B7:B8"/>
    <mergeCell ref="A2:A3"/>
    <mergeCell ref="B2:B3"/>
    <mergeCell ref="C2:C3"/>
    <mergeCell ref="A5:A6"/>
    <mergeCell ref="B5:B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2"/>
  <sheetViews>
    <sheetView zoomScale="70" zoomScaleNormal="70" zoomScalePageLayoutView="0" workbookViewId="0" topLeftCell="A1">
      <selection activeCell="A4" sqref="A4:F4"/>
    </sheetView>
  </sheetViews>
  <sheetFormatPr defaultColWidth="8.796875" defaultRowHeight="14.25"/>
  <cols>
    <col min="1" max="1" width="4.3984375" style="1" customWidth="1"/>
    <col min="2" max="2" width="26.59765625" style="1" customWidth="1"/>
    <col min="3" max="3" width="5.09765625" style="1" customWidth="1"/>
    <col min="4" max="4" width="6.59765625" style="1" bestFit="1" customWidth="1"/>
    <col min="5" max="5" width="7.5" style="1" bestFit="1" customWidth="1"/>
    <col min="6" max="6" width="5.8984375" style="1" bestFit="1" customWidth="1"/>
    <col min="7" max="7" width="8" style="1" customWidth="1"/>
    <col min="8" max="8" width="6.69921875" style="1" bestFit="1" customWidth="1"/>
    <col min="9" max="9" width="4.3984375" style="1" bestFit="1" customWidth="1"/>
    <col min="10" max="10" width="5.8984375" style="1" bestFit="1" customWidth="1"/>
    <col min="11" max="11" width="8.5" style="1" customWidth="1"/>
    <col min="12" max="12" width="8.8984375" style="1" customWidth="1"/>
    <col min="13" max="13" width="5.8984375" style="1" bestFit="1" customWidth="1"/>
    <col min="14" max="14" width="6.5" style="1" bestFit="1" customWidth="1"/>
    <col min="15" max="15" width="8.3984375" style="1" bestFit="1" customWidth="1"/>
    <col min="16" max="16" width="8.69921875" style="1" customWidth="1"/>
    <col min="17" max="17" width="8.1992187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" style="1" customWidth="1"/>
    <col min="22" max="22" width="8.19921875" style="1" customWidth="1"/>
    <col min="23" max="16384" width="9" style="1" customWidth="1"/>
  </cols>
  <sheetData>
    <row r="1" spans="1:22" ht="20.25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8.75" customHeight="1">
      <c r="A2" s="93" t="s">
        <v>0</v>
      </c>
      <c r="B2" s="93" t="s">
        <v>1</v>
      </c>
      <c r="C2" s="93" t="s">
        <v>2</v>
      </c>
      <c r="D2" s="84" t="s">
        <v>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45">
      <c r="A3" s="94"/>
      <c r="B3" s="94"/>
      <c r="C3" s="94"/>
      <c r="D3" s="4" t="s">
        <v>37</v>
      </c>
      <c r="E3" s="4" t="s">
        <v>38</v>
      </c>
      <c r="F3" s="4" t="s">
        <v>39</v>
      </c>
      <c r="G3" s="32" t="s">
        <v>4</v>
      </c>
      <c r="H3" s="4" t="s">
        <v>40</v>
      </c>
      <c r="I3" s="4" t="s">
        <v>41</v>
      </c>
      <c r="J3" s="4" t="s">
        <v>42</v>
      </c>
      <c r="K3" s="32" t="s">
        <v>5</v>
      </c>
      <c r="L3" s="36" t="s">
        <v>6</v>
      </c>
      <c r="M3" s="4" t="s">
        <v>43</v>
      </c>
      <c r="N3" s="4" t="s">
        <v>44</v>
      </c>
      <c r="O3" s="4" t="s">
        <v>45</v>
      </c>
      <c r="P3" s="32" t="s">
        <v>7</v>
      </c>
      <c r="Q3" s="36" t="s">
        <v>8</v>
      </c>
      <c r="R3" s="4" t="s">
        <v>46</v>
      </c>
      <c r="S3" s="4" t="s">
        <v>47</v>
      </c>
      <c r="T3" s="4" t="s">
        <v>48</v>
      </c>
      <c r="U3" s="32" t="s">
        <v>9</v>
      </c>
      <c r="V3" s="36" t="s">
        <v>10</v>
      </c>
    </row>
    <row r="4" spans="1:22" ht="15" customHeight="1">
      <c r="A4" s="87" t="s">
        <v>60</v>
      </c>
      <c r="B4" s="88"/>
      <c r="C4" s="88"/>
      <c r="D4" s="88"/>
      <c r="E4" s="88"/>
      <c r="F4" s="88"/>
      <c r="G4" s="33"/>
      <c r="H4" s="3"/>
      <c r="I4" s="3"/>
      <c r="J4" s="3"/>
      <c r="K4" s="33"/>
      <c r="L4" s="40"/>
      <c r="M4" s="3"/>
      <c r="N4" s="3"/>
      <c r="O4" s="3"/>
      <c r="P4" s="33"/>
      <c r="Q4" s="40"/>
      <c r="R4" s="3"/>
      <c r="S4" s="3"/>
      <c r="T4" s="3"/>
      <c r="U4" s="33"/>
      <c r="V4" s="37"/>
    </row>
    <row r="5" spans="1:22" ht="15">
      <c r="A5" s="89">
        <v>1</v>
      </c>
      <c r="B5" s="95" t="s">
        <v>20</v>
      </c>
      <c r="C5" s="5" t="s">
        <v>17</v>
      </c>
      <c r="D5" s="29">
        <v>5</v>
      </c>
      <c r="E5" s="29">
        <v>4</v>
      </c>
      <c r="F5" s="29">
        <v>5</v>
      </c>
      <c r="G5" s="53">
        <f>SUM(D5:F5)</f>
        <v>14</v>
      </c>
      <c r="H5" s="29"/>
      <c r="I5" s="29"/>
      <c r="J5" s="29">
        <v>8</v>
      </c>
      <c r="K5" s="53">
        <f>SUM(H5:J5)</f>
        <v>8</v>
      </c>
      <c r="L5" s="54">
        <f>G5+K5</f>
        <v>22</v>
      </c>
      <c r="M5" s="29"/>
      <c r="N5" s="31"/>
      <c r="O5" s="31"/>
      <c r="P5" s="53"/>
      <c r="Q5" s="54">
        <f aca="true" t="shared" si="0" ref="Q5:Q16">L5+P5</f>
        <v>22</v>
      </c>
      <c r="R5" s="31"/>
      <c r="S5" s="31"/>
      <c r="T5" s="31"/>
      <c r="U5" s="53"/>
      <c r="V5" s="58">
        <f>Q5+U5</f>
        <v>22</v>
      </c>
    </row>
    <row r="6" spans="1:22" ht="15">
      <c r="A6" s="90"/>
      <c r="B6" s="96"/>
      <c r="C6" s="5" t="s">
        <v>11</v>
      </c>
      <c r="D6" s="16">
        <v>29.66</v>
      </c>
      <c r="E6" s="16">
        <v>23.72</v>
      </c>
      <c r="F6" s="16">
        <v>29.65</v>
      </c>
      <c r="G6" s="46">
        <f>SUM(D6:F6)</f>
        <v>83.03</v>
      </c>
      <c r="H6" s="16"/>
      <c r="I6" s="16"/>
      <c r="J6" s="16">
        <v>47.46</v>
      </c>
      <c r="K6" s="46">
        <f>SUM(H6:J6)</f>
        <v>47.46</v>
      </c>
      <c r="L6" s="45">
        <f aca="true" t="shared" si="1" ref="L6:L21">G6+K6</f>
        <v>130.49</v>
      </c>
      <c r="M6" s="16"/>
      <c r="N6" s="7"/>
      <c r="O6" s="7"/>
      <c r="P6" s="46"/>
      <c r="Q6" s="45">
        <f t="shared" si="0"/>
        <v>130.49</v>
      </c>
      <c r="R6" s="7"/>
      <c r="S6" s="7"/>
      <c r="T6" s="7"/>
      <c r="U6" s="46"/>
      <c r="V6" s="43">
        <f aca="true" t="shared" si="2" ref="V6:V21">Q6+U6</f>
        <v>130.49</v>
      </c>
    </row>
    <row r="7" spans="1:22" ht="15">
      <c r="A7" s="89">
        <v>2</v>
      </c>
      <c r="B7" s="95" t="s">
        <v>16</v>
      </c>
      <c r="C7" s="5" t="s">
        <v>17</v>
      </c>
      <c r="D7" s="16"/>
      <c r="E7" s="16"/>
      <c r="F7" s="29">
        <v>3</v>
      </c>
      <c r="G7" s="53">
        <f>SUM(D7:F7)</f>
        <v>3</v>
      </c>
      <c r="H7" s="29"/>
      <c r="I7" s="29"/>
      <c r="J7" s="29"/>
      <c r="K7" s="53"/>
      <c r="L7" s="54">
        <f t="shared" si="1"/>
        <v>3</v>
      </c>
      <c r="M7" s="29"/>
      <c r="N7" s="31"/>
      <c r="O7" s="31"/>
      <c r="P7" s="53"/>
      <c r="Q7" s="54">
        <f t="shared" si="0"/>
        <v>3</v>
      </c>
      <c r="R7" s="31"/>
      <c r="S7" s="31"/>
      <c r="T7" s="31">
        <v>1</v>
      </c>
      <c r="U7" s="53">
        <f>SUM(R7:T7)</f>
        <v>1</v>
      </c>
      <c r="V7" s="58">
        <f t="shared" si="2"/>
        <v>4</v>
      </c>
    </row>
    <row r="8" spans="1:22" ht="15">
      <c r="A8" s="90"/>
      <c r="B8" s="96"/>
      <c r="C8" s="5" t="s">
        <v>11</v>
      </c>
      <c r="D8" s="16"/>
      <c r="E8" s="16"/>
      <c r="F8" s="16">
        <v>294.9</v>
      </c>
      <c r="G8" s="46">
        <f>SUM(D8:F8)</f>
        <v>294.9</v>
      </c>
      <c r="H8" s="16"/>
      <c r="I8" s="16"/>
      <c r="J8" s="16"/>
      <c r="K8" s="46"/>
      <c r="L8" s="45">
        <f t="shared" si="1"/>
        <v>294.9</v>
      </c>
      <c r="M8" s="16"/>
      <c r="N8" s="7"/>
      <c r="O8" s="7"/>
      <c r="P8" s="46"/>
      <c r="Q8" s="45">
        <f t="shared" si="0"/>
        <v>294.9</v>
      </c>
      <c r="R8" s="7"/>
      <c r="S8" s="7"/>
      <c r="T8" s="7">
        <v>194.92</v>
      </c>
      <c r="U8" s="46">
        <f>SUM(R8:T8)</f>
        <v>194.92</v>
      </c>
      <c r="V8" s="43">
        <f t="shared" si="2"/>
        <v>489.81999999999994</v>
      </c>
    </row>
    <row r="9" spans="1:22" ht="15">
      <c r="A9" s="89">
        <v>3</v>
      </c>
      <c r="B9" s="95" t="s">
        <v>21</v>
      </c>
      <c r="C9" s="5" t="s">
        <v>17</v>
      </c>
      <c r="D9" s="16"/>
      <c r="E9" s="16"/>
      <c r="F9" s="16"/>
      <c r="G9" s="46"/>
      <c r="H9" s="16"/>
      <c r="I9" s="16"/>
      <c r="J9" s="16"/>
      <c r="K9" s="46"/>
      <c r="L9" s="45"/>
      <c r="M9" s="29">
        <v>1</v>
      </c>
      <c r="N9" s="31"/>
      <c r="O9" s="31"/>
      <c r="P9" s="53">
        <f>SUM(M9:O9)</f>
        <v>1</v>
      </c>
      <c r="Q9" s="54">
        <f t="shared" si="0"/>
        <v>1</v>
      </c>
      <c r="R9" s="31"/>
      <c r="S9" s="31"/>
      <c r="T9" s="31"/>
      <c r="U9" s="53"/>
      <c r="V9" s="58">
        <f t="shared" si="2"/>
        <v>1</v>
      </c>
    </row>
    <row r="10" spans="1:22" ht="15">
      <c r="A10" s="90"/>
      <c r="B10" s="96"/>
      <c r="C10" s="5" t="s">
        <v>11</v>
      </c>
      <c r="D10" s="16"/>
      <c r="E10" s="16"/>
      <c r="F10" s="16"/>
      <c r="G10" s="46"/>
      <c r="H10" s="16"/>
      <c r="I10" s="16"/>
      <c r="J10" s="16"/>
      <c r="K10" s="46"/>
      <c r="L10" s="45"/>
      <c r="M10" s="16">
        <v>164.33</v>
      </c>
      <c r="N10" s="7"/>
      <c r="O10" s="7"/>
      <c r="P10" s="46">
        <f>SUM(M10:O10)</f>
        <v>164.33</v>
      </c>
      <c r="Q10" s="45">
        <f t="shared" si="0"/>
        <v>164.33</v>
      </c>
      <c r="R10" s="7"/>
      <c r="S10" s="7"/>
      <c r="T10" s="7"/>
      <c r="U10" s="46"/>
      <c r="V10" s="43">
        <f t="shared" si="2"/>
        <v>164.33</v>
      </c>
    </row>
    <row r="11" spans="1:22" ht="15">
      <c r="A11" s="89">
        <v>4</v>
      </c>
      <c r="B11" s="95" t="s">
        <v>18</v>
      </c>
      <c r="C11" s="5" t="s">
        <v>17</v>
      </c>
      <c r="D11" s="16"/>
      <c r="E11" s="16"/>
      <c r="F11" s="29">
        <v>3</v>
      </c>
      <c r="G11" s="53">
        <f>SUM(D11:F11)</f>
        <v>3</v>
      </c>
      <c r="H11" s="29"/>
      <c r="I11" s="29"/>
      <c r="J11" s="29"/>
      <c r="K11" s="53"/>
      <c r="L11" s="54">
        <f t="shared" si="1"/>
        <v>3</v>
      </c>
      <c r="M11" s="29"/>
      <c r="N11" s="31"/>
      <c r="O11" s="31"/>
      <c r="P11" s="53"/>
      <c r="Q11" s="54">
        <f t="shared" si="0"/>
        <v>3</v>
      </c>
      <c r="R11" s="31"/>
      <c r="S11" s="31"/>
      <c r="T11" s="31"/>
      <c r="U11" s="53"/>
      <c r="V11" s="58">
        <f t="shared" si="2"/>
        <v>3</v>
      </c>
    </row>
    <row r="12" spans="1:22" ht="15">
      <c r="A12" s="90"/>
      <c r="B12" s="96"/>
      <c r="C12" s="5" t="s">
        <v>11</v>
      </c>
      <c r="D12" s="16"/>
      <c r="E12" s="16"/>
      <c r="F12" s="16">
        <v>59.78</v>
      </c>
      <c r="G12" s="46">
        <f>SUM(D12:F12)</f>
        <v>59.78</v>
      </c>
      <c r="H12" s="16"/>
      <c r="I12" s="16"/>
      <c r="J12" s="16"/>
      <c r="K12" s="46"/>
      <c r="L12" s="45">
        <f t="shared" si="1"/>
        <v>59.78</v>
      </c>
      <c r="M12" s="16"/>
      <c r="N12" s="7"/>
      <c r="O12" s="7"/>
      <c r="P12" s="46"/>
      <c r="Q12" s="45">
        <f t="shared" si="0"/>
        <v>59.78</v>
      </c>
      <c r="R12" s="7"/>
      <c r="S12" s="7"/>
      <c r="T12" s="7"/>
      <c r="U12" s="46"/>
      <c r="V12" s="43">
        <f t="shared" si="2"/>
        <v>59.78</v>
      </c>
    </row>
    <row r="13" spans="1:22" ht="15">
      <c r="A13" s="89">
        <v>5</v>
      </c>
      <c r="B13" s="95" t="s">
        <v>23</v>
      </c>
      <c r="C13" s="5" t="s">
        <v>17</v>
      </c>
      <c r="D13" s="16"/>
      <c r="E13" s="16"/>
      <c r="F13" s="16"/>
      <c r="G13" s="46"/>
      <c r="H13" s="16"/>
      <c r="I13" s="16"/>
      <c r="J13" s="29">
        <v>1</v>
      </c>
      <c r="K13" s="53">
        <f>SUM(H13:J13)</f>
        <v>1</v>
      </c>
      <c r="L13" s="54">
        <f t="shared" si="1"/>
        <v>1</v>
      </c>
      <c r="M13" s="29"/>
      <c r="N13" s="31"/>
      <c r="O13" s="31"/>
      <c r="P13" s="53"/>
      <c r="Q13" s="54">
        <f t="shared" si="0"/>
        <v>1</v>
      </c>
      <c r="R13" s="31"/>
      <c r="S13" s="31"/>
      <c r="T13" s="31"/>
      <c r="U13" s="53"/>
      <c r="V13" s="58">
        <f t="shared" si="2"/>
        <v>1</v>
      </c>
    </row>
    <row r="14" spans="1:22" ht="15">
      <c r="A14" s="90"/>
      <c r="B14" s="96"/>
      <c r="C14" s="5" t="s">
        <v>11</v>
      </c>
      <c r="D14" s="16"/>
      <c r="E14" s="16"/>
      <c r="F14" s="16"/>
      <c r="G14" s="46"/>
      <c r="H14" s="16"/>
      <c r="I14" s="16"/>
      <c r="J14" s="16">
        <v>34</v>
      </c>
      <c r="K14" s="46">
        <f>SUM(H14:J14)</f>
        <v>34</v>
      </c>
      <c r="L14" s="45">
        <f t="shared" si="1"/>
        <v>34</v>
      </c>
      <c r="M14" s="16"/>
      <c r="N14" s="7"/>
      <c r="O14" s="7"/>
      <c r="P14" s="46"/>
      <c r="Q14" s="45">
        <f t="shared" si="0"/>
        <v>34</v>
      </c>
      <c r="R14" s="7"/>
      <c r="S14" s="7"/>
      <c r="T14" s="7"/>
      <c r="U14" s="46"/>
      <c r="V14" s="43">
        <f t="shared" si="2"/>
        <v>34</v>
      </c>
    </row>
    <row r="15" spans="1:22" ht="15">
      <c r="A15" s="89">
        <v>6</v>
      </c>
      <c r="B15" s="91" t="s">
        <v>54</v>
      </c>
      <c r="C15" s="5" t="s">
        <v>17</v>
      </c>
      <c r="D15" s="16"/>
      <c r="E15" s="16"/>
      <c r="F15" s="16"/>
      <c r="G15" s="46"/>
      <c r="H15" s="16"/>
      <c r="I15" s="16"/>
      <c r="J15" s="16"/>
      <c r="K15" s="46"/>
      <c r="L15" s="45"/>
      <c r="M15" s="16"/>
      <c r="N15" s="7"/>
      <c r="O15" s="31">
        <v>1</v>
      </c>
      <c r="P15" s="53">
        <f>SUM(M15:O15)</f>
        <v>1</v>
      </c>
      <c r="Q15" s="54">
        <f t="shared" si="0"/>
        <v>1</v>
      </c>
      <c r="R15" s="31"/>
      <c r="S15" s="31"/>
      <c r="T15" s="31"/>
      <c r="U15" s="53"/>
      <c r="V15" s="58">
        <f t="shared" si="2"/>
        <v>1</v>
      </c>
    </row>
    <row r="16" spans="1:22" ht="15">
      <c r="A16" s="90"/>
      <c r="B16" s="92"/>
      <c r="C16" s="5" t="s">
        <v>11</v>
      </c>
      <c r="D16" s="16"/>
      <c r="E16" s="16"/>
      <c r="F16" s="16"/>
      <c r="G16" s="46"/>
      <c r="H16" s="16"/>
      <c r="I16" s="16"/>
      <c r="J16" s="16"/>
      <c r="K16" s="46"/>
      <c r="L16" s="45"/>
      <c r="M16" s="16"/>
      <c r="N16" s="7"/>
      <c r="O16" s="23">
        <v>201.7</v>
      </c>
      <c r="P16" s="46">
        <f>SUM(M16:O16)</f>
        <v>201.7</v>
      </c>
      <c r="Q16" s="45">
        <f t="shared" si="0"/>
        <v>201.7</v>
      </c>
      <c r="R16" s="7"/>
      <c r="S16" s="7"/>
      <c r="T16" s="7"/>
      <c r="U16" s="46"/>
      <c r="V16" s="43">
        <f t="shared" si="2"/>
        <v>201.7</v>
      </c>
    </row>
    <row r="17" spans="1:22" ht="15">
      <c r="A17" s="89">
        <v>7</v>
      </c>
      <c r="B17" s="98" t="s">
        <v>22</v>
      </c>
      <c r="C17" s="5" t="s">
        <v>15</v>
      </c>
      <c r="D17" s="16"/>
      <c r="E17" s="16"/>
      <c r="F17" s="16"/>
      <c r="G17" s="46"/>
      <c r="H17" s="16"/>
      <c r="I17" s="16"/>
      <c r="J17" s="16"/>
      <c r="K17" s="46"/>
      <c r="L17" s="45"/>
      <c r="M17" s="16"/>
      <c r="N17" s="7"/>
      <c r="O17" s="7"/>
      <c r="P17" s="46"/>
      <c r="Q17" s="45"/>
      <c r="R17" s="7"/>
      <c r="S17" s="7">
        <v>10</v>
      </c>
      <c r="T17" s="7"/>
      <c r="U17" s="61">
        <f>SUM(R17:T17)</f>
        <v>10</v>
      </c>
      <c r="V17" s="43">
        <f t="shared" si="2"/>
        <v>10</v>
      </c>
    </row>
    <row r="18" spans="1:22" ht="15">
      <c r="A18" s="90"/>
      <c r="B18" s="98"/>
      <c r="C18" s="5" t="s">
        <v>11</v>
      </c>
      <c r="D18" s="16"/>
      <c r="E18" s="16"/>
      <c r="F18" s="16"/>
      <c r="G18" s="46"/>
      <c r="H18" s="16"/>
      <c r="I18" s="16"/>
      <c r="J18" s="16"/>
      <c r="K18" s="46"/>
      <c r="L18" s="45"/>
      <c r="M18" s="16"/>
      <c r="N18" s="7"/>
      <c r="O18" s="7"/>
      <c r="P18" s="46"/>
      <c r="Q18" s="45"/>
      <c r="R18" s="7"/>
      <c r="S18" s="7">
        <v>879.28</v>
      </c>
      <c r="T18" s="7"/>
      <c r="U18" s="46">
        <f>SUM(R18:T18)</f>
        <v>879.28</v>
      </c>
      <c r="V18" s="43">
        <f t="shared" si="2"/>
        <v>879.28</v>
      </c>
    </row>
    <row r="19" spans="1:22" ht="15">
      <c r="A19" s="89">
        <v>8</v>
      </c>
      <c r="B19" s="98" t="s">
        <v>14</v>
      </c>
      <c r="C19" s="5" t="s">
        <v>15</v>
      </c>
      <c r="D19" s="16"/>
      <c r="E19" s="16"/>
      <c r="F19" s="16"/>
      <c r="G19" s="46"/>
      <c r="H19" s="16"/>
      <c r="I19" s="16"/>
      <c r="J19" s="16"/>
      <c r="K19" s="46"/>
      <c r="L19" s="45"/>
      <c r="M19" s="16"/>
      <c r="N19" s="7"/>
      <c r="O19" s="7"/>
      <c r="P19" s="46"/>
      <c r="Q19" s="45"/>
      <c r="R19" s="7"/>
      <c r="S19" s="7">
        <v>57.5</v>
      </c>
      <c r="T19" s="7"/>
      <c r="U19" s="66">
        <f>SUM(R19:T19)</f>
        <v>57.5</v>
      </c>
      <c r="V19" s="43"/>
    </row>
    <row r="20" spans="1:22" ht="15">
      <c r="A20" s="90"/>
      <c r="B20" s="98"/>
      <c r="C20" s="5" t="s">
        <v>11</v>
      </c>
      <c r="D20" s="16"/>
      <c r="E20" s="16"/>
      <c r="F20" s="16"/>
      <c r="G20" s="46"/>
      <c r="H20" s="16"/>
      <c r="I20" s="16"/>
      <c r="J20" s="16"/>
      <c r="K20" s="46"/>
      <c r="L20" s="45"/>
      <c r="M20" s="16"/>
      <c r="N20" s="7"/>
      <c r="O20" s="7"/>
      <c r="P20" s="46"/>
      <c r="Q20" s="45"/>
      <c r="R20" s="7"/>
      <c r="S20" s="7">
        <v>7621.06</v>
      </c>
      <c r="T20" s="7"/>
      <c r="U20" s="46">
        <f>SUM(R20:T20)</f>
        <v>7621.06</v>
      </c>
      <c r="V20" s="43"/>
    </row>
    <row r="21" spans="1:22" ht="15">
      <c r="A21" s="67">
        <v>9</v>
      </c>
      <c r="B21" s="9" t="s">
        <v>12</v>
      </c>
      <c r="C21" s="5" t="s">
        <v>11</v>
      </c>
      <c r="D21" s="16">
        <v>72.89</v>
      </c>
      <c r="E21" s="16">
        <v>177.98</v>
      </c>
      <c r="F21" s="16">
        <v>177.96</v>
      </c>
      <c r="G21" s="46">
        <f>SUM(D21:F21)</f>
        <v>428.83000000000004</v>
      </c>
      <c r="H21" s="16">
        <v>177.97</v>
      </c>
      <c r="I21" s="16"/>
      <c r="J21" s="16">
        <v>43.92</v>
      </c>
      <c r="K21" s="46">
        <f>SUM(H21:J21)</f>
        <v>221.89</v>
      </c>
      <c r="L21" s="45">
        <f t="shared" si="1"/>
        <v>650.72</v>
      </c>
      <c r="M21" s="16">
        <v>37.61</v>
      </c>
      <c r="N21" s="7"/>
      <c r="O21" s="7"/>
      <c r="P21" s="46">
        <f>SUM(M21:O21)</f>
        <v>37.61</v>
      </c>
      <c r="Q21" s="45">
        <f>L21+P21</f>
        <v>688.33</v>
      </c>
      <c r="R21" s="7"/>
      <c r="S21" s="7"/>
      <c r="T21" s="7"/>
      <c r="U21" s="46"/>
      <c r="V21" s="43">
        <f t="shared" si="2"/>
        <v>688.33</v>
      </c>
    </row>
    <row r="22" spans="1:22" ht="14.25">
      <c r="A22" s="10"/>
      <c r="B22" s="10" t="s">
        <v>13</v>
      </c>
      <c r="C22" s="11" t="s">
        <v>11</v>
      </c>
      <c r="D22" s="68">
        <f>D6+D8+D10+D12+D14+D16+D18+D21+D20</f>
        <v>102.55</v>
      </c>
      <c r="E22" s="68">
        <f>E6+E8+E10+E12+E14+E16+E18+E21+E20</f>
        <v>201.7</v>
      </c>
      <c r="F22" s="68">
        <f>F6+F8+F10+F12+F14+F16+F18+F21+F20</f>
        <v>562.29</v>
      </c>
      <c r="G22" s="70">
        <f>SUM(D22:F22)</f>
        <v>866.54</v>
      </c>
      <c r="H22" s="68">
        <f>H6+H8+H10+H12+H14+H16+H18+H21+H20</f>
        <v>177.97</v>
      </c>
      <c r="I22" s="68"/>
      <c r="J22" s="68">
        <f>J6+J8+J10+J12+J14+J16+J18+J21+J20</f>
        <v>125.38000000000001</v>
      </c>
      <c r="K22" s="70">
        <f>SUM(H22:J22)</f>
        <v>303.35</v>
      </c>
      <c r="L22" s="74">
        <f>G22+K22</f>
        <v>1169.8899999999999</v>
      </c>
      <c r="M22" s="68">
        <f>M6+M8+M10+M12+M14+M16+M18+M21+M20</f>
        <v>201.94</v>
      </c>
      <c r="N22" s="68"/>
      <c r="O22" s="68">
        <f>O6+O8+O10+O12+O14+O16+O18+O21+O20</f>
        <v>201.7</v>
      </c>
      <c r="P22" s="70">
        <f>SUM(M22:O22)</f>
        <v>403.64</v>
      </c>
      <c r="Q22" s="73">
        <f>L22+P22</f>
        <v>1573.5299999999997</v>
      </c>
      <c r="R22" s="68"/>
      <c r="S22" s="68">
        <f>S6+S8+S10+S12+S14+S16+S18+S21+S20</f>
        <v>8500.34</v>
      </c>
      <c r="T22" s="68">
        <f>T6+T8+T10+T12+T14+T16+T18+T21+T20</f>
        <v>194.92</v>
      </c>
      <c r="U22" s="70">
        <f>SUM(R22:T22)</f>
        <v>8695.26</v>
      </c>
      <c r="V22" s="73">
        <f>Q22+U22</f>
        <v>10268.79</v>
      </c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</sheetData>
  <sheetProtection/>
  <mergeCells count="22">
    <mergeCell ref="A19:A20"/>
    <mergeCell ref="B19:B20"/>
    <mergeCell ref="A1:V1"/>
    <mergeCell ref="D2:V2"/>
    <mergeCell ref="A9:A10"/>
    <mergeCell ref="A11:A12"/>
    <mergeCell ref="A13:A14"/>
    <mergeCell ref="A15:A16"/>
    <mergeCell ref="B7:B8"/>
    <mergeCell ref="B9:B10"/>
    <mergeCell ref="B13:B14"/>
    <mergeCell ref="B15:B16"/>
    <mergeCell ref="A17:A18"/>
    <mergeCell ref="B17:B18"/>
    <mergeCell ref="A2:A3"/>
    <mergeCell ref="B2:B3"/>
    <mergeCell ref="C2:C3"/>
    <mergeCell ref="A5:A6"/>
    <mergeCell ref="B5:B6"/>
    <mergeCell ref="A7:A8"/>
    <mergeCell ref="A4:F4"/>
    <mergeCell ref="B11:B12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zoomScale="70" zoomScaleNormal="70" zoomScalePageLayoutView="0" workbookViewId="0" topLeftCell="A1">
      <selection activeCell="V36" sqref="V36"/>
    </sheetView>
  </sheetViews>
  <sheetFormatPr defaultColWidth="8.796875" defaultRowHeight="14.25"/>
  <cols>
    <col min="1" max="1" width="3.09765625" style="1" customWidth="1"/>
    <col min="2" max="2" width="26" style="1" customWidth="1"/>
    <col min="3" max="3" width="5.5" style="1" customWidth="1"/>
    <col min="4" max="4" width="6.69921875" style="1" bestFit="1" customWidth="1"/>
    <col min="5" max="5" width="7.59765625" style="1" bestFit="1" customWidth="1"/>
    <col min="6" max="6" width="5.8984375" style="1" bestFit="1" customWidth="1"/>
    <col min="7" max="7" width="8.09765625" style="1" customWidth="1"/>
    <col min="8" max="8" width="8" style="1" bestFit="1" customWidth="1"/>
    <col min="9" max="9" width="7.09765625" style="1" customWidth="1"/>
    <col min="10" max="10" width="8" style="1" customWidth="1"/>
    <col min="11" max="11" width="8.5" style="1" customWidth="1"/>
    <col min="12" max="12" width="9" style="1" customWidth="1"/>
    <col min="13" max="13" width="6.69921875" style="1" customWidth="1"/>
    <col min="14" max="14" width="7" style="1" customWidth="1"/>
    <col min="15" max="15" width="8.3984375" style="1" customWidth="1"/>
    <col min="16" max="16" width="9.3984375" style="1" customWidth="1"/>
    <col min="17" max="17" width="8.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8.8984375" style="1" customWidth="1"/>
    <col min="22" max="16384" width="9" style="1" customWidth="1"/>
  </cols>
  <sheetData>
    <row r="1" spans="1:22" ht="20.25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8.75" customHeight="1">
      <c r="A2" s="93" t="s">
        <v>0</v>
      </c>
      <c r="B2" s="93" t="s">
        <v>1</v>
      </c>
      <c r="C2" s="93" t="s">
        <v>2</v>
      </c>
      <c r="D2" s="84" t="s">
        <v>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38.25" customHeight="1">
      <c r="A3" s="94"/>
      <c r="B3" s="94"/>
      <c r="C3" s="94"/>
      <c r="D3" s="4" t="s">
        <v>37</v>
      </c>
      <c r="E3" s="4" t="s">
        <v>38</v>
      </c>
      <c r="F3" s="4" t="s">
        <v>39</v>
      </c>
      <c r="G3" s="32" t="s">
        <v>4</v>
      </c>
      <c r="H3" s="4" t="s">
        <v>40</v>
      </c>
      <c r="I3" s="4" t="s">
        <v>41</v>
      </c>
      <c r="J3" s="4" t="s">
        <v>42</v>
      </c>
      <c r="K3" s="32" t="s">
        <v>5</v>
      </c>
      <c r="L3" s="36" t="s">
        <v>6</v>
      </c>
      <c r="M3" s="4" t="s">
        <v>43</v>
      </c>
      <c r="N3" s="4" t="s">
        <v>44</v>
      </c>
      <c r="O3" s="4" t="s">
        <v>45</v>
      </c>
      <c r="P3" s="32" t="s">
        <v>7</v>
      </c>
      <c r="Q3" s="36" t="s">
        <v>8</v>
      </c>
      <c r="R3" s="4" t="s">
        <v>46</v>
      </c>
      <c r="S3" s="4" t="s">
        <v>47</v>
      </c>
      <c r="T3" s="4" t="s">
        <v>48</v>
      </c>
      <c r="U3" s="32" t="s">
        <v>9</v>
      </c>
      <c r="V3" s="36" t="s">
        <v>10</v>
      </c>
    </row>
    <row r="4" spans="1:22" ht="15" customHeight="1">
      <c r="A4" s="107" t="s">
        <v>60</v>
      </c>
      <c r="B4" s="88"/>
      <c r="C4" s="88"/>
      <c r="D4" s="88"/>
      <c r="E4" s="88"/>
      <c r="F4" s="108"/>
      <c r="G4" s="47"/>
      <c r="H4" s="19"/>
      <c r="I4" s="19"/>
      <c r="J4" s="19"/>
      <c r="K4" s="47"/>
      <c r="L4" s="44"/>
      <c r="M4" s="19"/>
      <c r="N4" s="19"/>
      <c r="O4" s="19"/>
      <c r="P4" s="47"/>
      <c r="Q4" s="44"/>
      <c r="R4" s="3"/>
      <c r="S4" s="3"/>
      <c r="T4" s="3"/>
      <c r="U4" s="33"/>
      <c r="V4" s="37"/>
    </row>
    <row r="5" spans="1:22" ht="15">
      <c r="A5" s="104">
        <v>1</v>
      </c>
      <c r="B5" s="98" t="s">
        <v>20</v>
      </c>
      <c r="C5" s="5" t="s">
        <v>17</v>
      </c>
      <c r="D5" s="29">
        <v>7</v>
      </c>
      <c r="E5" s="29"/>
      <c r="F5" s="29">
        <v>5</v>
      </c>
      <c r="G5" s="53">
        <f>SUM(D5:F5)</f>
        <v>12</v>
      </c>
      <c r="H5" s="29">
        <v>8</v>
      </c>
      <c r="I5" s="29"/>
      <c r="J5" s="29">
        <v>5</v>
      </c>
      <c r="K5" s="53">
        <f>SUM(H5:J5)</f>
        <v>13</v>
      </c>
      <c r="L5" s="54">
        <f>G5+K5</f>
        <v>25</v>
      </c>
      <c r="M5" s="29">
        <v>10</v>
      </c>
      <c r="N5" s="55"/>
      <c r="O5" s="56"/>
      <c r="P5" s="53">
        <f>SUM(M5:O5)</f>
        <v>10</v>
      </c>
      <c r="Q5" s="54">
        <f>L5+P5</f>
        <v>35</v>
      </c>
      <c r="R5" s="57"/>
      <c r="S5" s="31"/>
      <c r="T5" s="31">
        <v>5</v>
      </c>
      <c r="U5" s="53">
        <f aca="true" t="shared" si="0" ref="U5:U10">SUM(R5:T5)</f>
        <v>5</v>
      </c>
      <c r="V5" s="58">
        <f>Q5+U5</f>
        <v>40</v>
      </c>
    </row>
    <row r="6" spans="1:22" ht="15">
      <c r="A6" s="104"/>
      <c r="B6" s="98"/>
      <c r="C6" s="5" t="s">
        <v>11</v>
      </c>
      <c r="D6" s="16">
        <v>41.53</v>
      </c>
      <c r="E6" s="16"/>
      <c r="F6" s="16">
        <v>29.65</v>
      </c>
      <c r="G6" s="46">
        <f>SUM(D6:F6)</f>
        <v>71.18</v>
      </c>
      <c r="H6" s="16">
        <v>47.44</v>
      </c>
      <c r="I6" s="16"/>
      <c r="J6" s="16">
        <v>29.65</v>
      </c>
      <c r="K6" s="46">
        <f aca="true" t="shared" si="1" ref="K6:K26">SUM(H6:J6)</f>
        <v>77.09</v>
      </c>
      <c r="L6" s="45">
        <f>G6+K6</f>
        <v>148.27</v>
      </c>
      <c r="M6" s="16">
        <v>59.32</v>
      </c>
      <c r="N6" s="17"/>
      <c r="O6" s="20"/>
      <c r="P6" s="46">
        <f aca="true" t="shared" si="2" ref="P6:P30">SUM(M6:O6)</f>
        <v>59.32</v>
      </c>
      <c r="Q6" s="45">
        <f aca="true" t="shared" si="3" ref="Q6:Q30">L6+P6</f>
        <v>207.59</v>
      </c>
      <c r="R6" s="18"/>
      <c r="S6" s="7"/>
      <c r="T6" s="7">
        <v>31.36</v>
      </c>
      <c r="U6" s="46">
        <f t="shared" si="0"/>
        <v>31.36</v>
      </c>
      <c r="V6" s="43">
        <f aca="true" t="shared" si="4" ref="V6:V35">Q6+U6</f>
        <v>238.95</v>
      </c>
    </row>
    <row r="7" spans="1:22" ht="15">
      <c r="A7" s="104">
        <v>2</v>
      </c>
      <c r="B7" s="98" t="s">
        <v>16</v>
      </c>
      <c r="C7" s="5" t="s">
        <v>17</v>
      </c>
      <c r="D7" s="29">
        <v>2</v>
      </c>
      <c r="E7" s="29"/>
      <c r="F7" s="29">
        <v>2</v>
      </c>
      <c r="G7" s="53">
        <f>SUM(D7:F7)</f>
        <v>4</v>
      </c>
      <c r="H7" s="29">
        <v>1</v>
      </c>
      <c r="I7" s="29"/>
      <c r="J7" s="29">
        <v>3</v>
      </c>
      <c r="K7" s="53">
        <f t="shared" si="1"/>
        <v>4</v>
      </c>
      <c r="L7" s="54">
        <f>G7+K7</f>
        <v>8</v>
      </c>
      <c r="M7" s="29">
        <v>3</v>
      </c>
      <c r="N7" s="55">
        <v>5</v>
      </c>
      <c r="O7" s="56"/>
      <c r="P7" s="53">
        <f t="shared" si="2"/>
        <v>8</v>
      </c>
      <c r="Q7" s="54">
        <f t="shared" si="3"/>
        <v>16</v>
      </c>
      <c r="R7" s="57"/>
      <c r="S7" s="31">
        <v>3</v>
      </c>
      <c r="T7" s="31">
        <v>2</v>
      </c>
      <c r="U7" s="53">
        <f t="shared" si="0"/>
        <v>5</v>
      </c>
      <c r="V7" s="58">
        <f>Q7+U7</f>
        <v>21</v>
      </c>
    </row>
    <row r="8" spans="1:22" ht="15">
      <c r="A8" s="104"/>
      <c r="B8" s="98"/>
      <c r="C8" s="5" t="s">
        <v>11</v>
      </c>
      <c r="D8" s="16">
        <v>208.48</v>
      </c>
      <c r="E8" s="16"/>
      <c r="F8" s="16">
        <v>565.32</v>
      </c>
      <c r="G8" s="46">
        <f>SUM(D8:F8)</f>
        <v>773.8000000000001</v>
      </c>
      <c r="H8" s="16">
        <v>129.66</v>
      </c>
      <c r="I8" s="16"/>
      <c r="J8" s="16">
        <v>383.5</v>
      </c>
      <c r="K8" s="46">
        <f t="shared" si="1"/>
        <v>513.16</v>
      </c>
      <c r="L8" s="45">
        <f>G8+K8</f>
        <v>1286.96</v>
      </c>
      <c r="M8" s="16">
        <v>623.48</v>
      </c>
      <c r="N8" s="17">
        <v>487.29</v>
      </c>
      <c r="O8" s="20"/>
      <c r="P8" s="46">
        <f t="shared" si="2"/>
        <v>1110.77</v>
      </c>
      <c r="Q8" s="45">
        <f t="shared" si="3"/>
        <v>2397.73</v>
      </c>
      <c r="R8" s="18"/>
      <c r="S8" s="7">
        <v>381.35</v>
      </c>
      <c r="T8" s="7">
        <v>632.2</v>
      </c>
      <c r="U8" s="46">
        <f t="shared" si="0"/>
        <v>1013.5500000000001</v>
      </c>
      <c r="V8" s="43">
        <f t="shared" si="4"/>
        <v>3411.28</v>
      </c>
    </row>
    <row r="9" spans="1:22" ht="15">
      <c r="A9" s="104">
        <v>3</v>
      </c>
      <c r="B9" s="98" t="s">
        <v>18</v>
      </c>
      <c r="C9" s="5" t="s">
        <v>17</v>
      </c>
      <c r="D9" s="16"/>
      <c r="E9" s="16"/>
      <c r="F9" s="16"/>
      <c r="G9" s="46"/>
      <c r="H9" s="16"/>
      <c r="I9" s="16"/>
      <c r="J9" s="16"/>
      <c r="K9" s="46"/>
      <c r="L9" s="45"/>
      <c r="M9" s="29">
        <v>8</v>
      </c>
      <c r="N9" s="55"/>
      <c r="O9" s="60">
        <v>3</v>
      </c>
      <c r="P9" s="53">
        <f t="shared" si="2"/>
        <v>11</v>
      </c>
      <c r="Q9" s="54">
        <f t="shared" si="3"/>
        <v>11</v>
      </c>
      <c r="R9" s="57"/>
      <c r="S9" s="31"/>
      <c r="T9" s="31">
        <v>2</v>
      </c>
      <c r="U9" s="53">
        <f t="shared" si="0"/>
        <v>2</v>
      </c>
      <c r="V9" s="58">
        <f>Q9+U9</f>
        <v>13</v>
      </c>
    </row>
    <row r="10" spans="1:22" ht="15">
      <c r="A10" s="104"/>
      <c r="B10" s="98"/>
      <c r="C10" s="5" t="s">
        <v>11</v>
      </c>
      <c r="D10" s="16"/>
      <c r="E10" s="16"/>
      <c r="F10" s="16"/>
      <c r="G10" s="46"/>
      <c r="H10" s="16"/>
      <c r="I10" s="16"/>
      <c r="J10" s="16"/>
      <c r="K10" s="46"/>
      <c r="L10" s="45"/>
      <c r="M10" s="16">
        <v>297.46</v>
      </c>
      <c r="N10" s="17"/>
      <c r="O10" s="24">
        <v>85.58</v>
      </c>
      <c r="P10" s="46">
        <f t="shared" si="2"/>
        <v>383.03999999999996</v>
      </c>
      <c r="Q10" s="45">
        <f t="shared" si="3"/>
        <v>383.03999999999996</v>
      </c>
      <c r="R10" s="18"/>
      <c r="S10" s="7"/>
      <c r="T10" s="7">
        <v>93.22</v>
      </c>
      <c r="U10" s="46">
        <f t="shared" si="0"/>
        <v>93.22</v>
      </c>
      <c r="V10" s="43">
        <f t="shared" si="4"/>
        <v>476.26</v>
      </c>
    </row>
    <row r="11" spans="1:22" ht="15">
      <c r="A11" s="104">
        <v>4</v>
      </c>
      <c r="B11" s="98" t="s">
        <v>22</v>
      </c>
      <c r="C11" s="5" t="s">
        <v>15</v>
      </c>
      <c r="D11" s="16"/>
      <c r="E11" s="16"/>
      <c r="F11" s="16"/>
      <c r="G11" s="46"/>
      <c r="H11" s="27">
        <v>2.5</v>
      </c>
      <c r="I11" s="27"/>
      <c r="J11" s="27"/>
      <c r="K11" s="48">
        <f t="shared" si="1"/>
        <v>2.5</v>
      </c>
      <c r="L11" s="49">
        <f>G11+K11</f>
        <v>2.5</v>
      </c>
      <c r="M11" s="27">
        <v>3</v>
      </c>
      <c r="N11" s="50"/>
      <c r="O11" s="59"/>
      <c r="P11" s="48">
        <f t="shared" si="2"/>
        <v>3</v>
      </c>
      <c r="Q11" s="49">
        <f t="shared" si="3"/>
        <v>5.5</v>
      </c>
      <c r="R11" s="51"/>
      <c r="S11" s="28"/>
      <c r="T11" s="28"/>
      <c r="U11" s="48"/>
      <c r="V11" s="52">
        <f>Q11+U11</f>
        <v>5.5</v>
      </c>
    </row>
    <row r="12" spans="1:22" ht="15">
      <c r="A12" s="104"/>
      <c r="B12" s="98"/>
      <c r="C12" s="5" t="s">
        <v>11</v>
      </c>
      <c r="D12" s="16"/>
      <c r="E12" s="16"/>
      <c r="F12" s="16"/>
      <c r="G12" s="46"/>
      <c r="H12" s="16">
        <v>50.85</v>
      </c>
      <c r="I12" s="16"/>
      <c r="J12" s="16"/>
      <c r="K12" s="46">
        <f t="shared" si="1"/>
        <v>50.85</v>
      </c>
      <c r="L12" s="45">
        <f>G12+K12</f>
        <v>50.85</v>
      </c>
      <c r="M12" s="16">
        <v>670.8</v>
      </c>
      <c r="N12" s="17"/>
      <c r="O12" s="24"/>
      <c r="P12" s="46">
        <f t="shared" si="2"/>
        <v>670.8</v>
      </c>
      <c r="Q12" s="45">
        <f t="shared" si="3"/>
        <v>721.65</v>
      </c>
      <c r="R12" s="18"/>
      <c r="S12" s="7"/>
      <c r="T12" s="7"/>
      <c r="U12" s="46"/>
      <c r="V12" s="43">
        <f t="shared" si="4"/>
        <v>721.65</v>
      </c>
    </row>
    <row r="13" spans="1:22" ht="15">
      <c r="A13" s="104">
        <v>5</v>
      </c>
      <c r="B13" s="98" t="s">
        <v>14</v>
      </c>
      <c r="C13" s="5" t="s">
        <v>15</v>
      </c>
      <c r="D13" s="16"/>
      <c r="E13" s="16"/>
      <c r="F13" s="16"/>
      <c r="G13" s="46"/>
      <c r="H13" s="29">
        <v>2</v>
      </c>
      <c r="I13" s="29"/>
      <c r="J13" s="29">
        <v>5</v>
      </c>
      <c r="K13" s="53">
        <f t="shared" si="1"/>
        <v>7</v>
      </c>
      <c r="L13" s="54">
        <f>G13+K13</f>
        <v>7</v>
      </c>
      <c r="M13" s="29"/>
      <c r="N13" s="55"/>
      <c r="O13" s="60"/>
      <c r="P13" s="53"/>
      <c r="Q13" s="54">
        <f t="shared" si="3"/>
        <v>7</v>
      </c>
      <c r="R13" s="57"/>
      <c r="S13" s="31"/>
      <c r="T13" s="31"/>
      <c r="U13" s="53"/>
      <c r="V13" s="58">
        <f>Q13+U13</f>
        <v>7</v>
      </c>
    </row>
    <row r="14" spans="1:22" ht="15">
      <c r="A14" s="104"/>
      <c r="B14" s="98"/>
      <c r="C14" s="5" t="s">
        <v>11</v>
      </c>
      <c r="D14" s="16"/>
      <c r="E14" s="16"/>
      <c r="F14" s="16"/>
      <c r="G14" s="46"/>
      <c r="H14" s="16">
        <v>127.11</v>
      </c>
      <c r="I14" s="16"/>
      <c r="J14" s="16">
        <v>797.65</v>
      </c>
      <c r="K14" s="46">
        <f t="shared" si="1"/>
        <v>924.76</v>
      </c>
      <c r="L14" s="45">
        <f>G14+K14</f>
        <v>924.76</v>
      </c>
      <c r="M14" s="16"/>
      <c r="N14" s="17"/>
      <c r="O14" s="24"/>
      <c r="P14" s="46"/>
      <c r="Q14" s="45">
        <f t="shared" si="3"/>
        <v>924.76</v>
      </c>
      <c r="R14" s="18"/>
      <c r="S14" s="7"/>
      <c r="T14" s="7"/>
      <c r="U14" s="46"/>
      <c r="V14" s="43">
        <f t="shared" si="4"/>
        <v>924.76</v>
      </c>
    </row>
    <row r="15" spans="1:22" ht="15">
      <c r="A15" s="104">
        <v>6</v>
      </c>
      <c r="B15" s="98" t="s">
        <v>19</v>
      </c>
      <c r="C15" s="5" t="s">
        <v>15</v>
      </c>
      <c r="D15" s="16"/>
      <c r="E15" s="16"/>
      <c r="F15" s="16"/>
      <c r="G15" s="46"/>
      <c r="H15" s="16"/>
      <c r="I15" s="16"/>
      <c r="J15" s="16"/>
      <c r="K15" s="46"/>
      <c r="L15" s="45"/>
      <c r="M15" s="27">
        <v>20</v>
      </c>
      <c r="N15" s="50">
        <v>3.1</v>
      </c>
      <c r="O15" s="59"/>
      <c r="P15" s="48">
        <f t="shared" si="2"/>
        <v>23.1</v>
      </c>
      <c r="Q15" s="49">
        <f t="shared" si="3"/>
        <v>23.1</v>
      </c>
      <c r="R15" s="51">
        <v>0.5</v>
      </c>
      <c r="S15" s="28"/>
      <c r="T15" s="28"/>
      <c r="U15" s="48">
        <f>SUM(R15:T15)</f>
        <v>0.5</v>
      </c>
      <c r="V15" s="65">
        <f>Q15+U15</f>
        <v>23.6</v>
      </c>
    </row>
    <row r="16" spans="1:22" ht="15">
      <c r="A16" s="104"/>
      <c r="B16" s="98"/>
      <c r="C16" s="5" t="s">
        <v>11</v>
      </c>
      <c r="D16" s="16"/>
      <c r="E16" s="16"/>
      <c r="F16" s="16"/>
      <c r="G16" s="46"/>
      <c r="H16" s="16"/>
      <c r="I16" s="16"/>
      <c r="J16" s="16"/>
      <c r="K16" s="46"/>
      <c r="L16" s="45"/>
      <c r="M16" s="16">
        <v>4178.42</v>
      </c>
      <c r="N16" s="17">
        <v>1192.8</v>
      </c>
      <c r="O16" s="24"/>
      <c r="P16" s="46">
        <f t="shared" si="2"/>
        <v>5371.22</v>
      </c>
      <c r="Q16" s="45">
        <f t="shared" si="3"/>
        <v>5371.22</v>
      </c>
      <c r="R16" s="18">
        <v>246.81</v>
      </c>
      <c r="S16" s="7"/>
      <c r="T16" s="7"/>
      <c r="U16" s="46">
        <f>SUM(R16:T16)</f>
        <v>246.81</v>
      </c>
      <c r="V16" s="43">
        <f t="shared" si="4"/>
        <v>5618.030000000001</v>
      </c>
    </row>
    <row r="17" spans="1:22" ht="15">
      <c r="A17" s="104">
        <v>7</v>
      </c>
      <c r="B17" s="97" t="s">
        <v>23</v>
      </c>
      <c r="C17" s="5" t="s">
        <v>17</v>
      </c>
      <c r="D17" s="16"/>
      <c r="E17" s="16"/>
      <c r="F17" s="16"/>
      <c r="G17" s="46"/>
      <c r="H17" s="16"/>
      <c r="I17" s="16"/>
      <c r="J17" s="29">
        <v>1</v>
      </c>
      <c r="K17" s="53">
        <f t="shared" si="1"/>
        <v>1</v>
      </c>
      <c r="L17" s="54">
        <f>G17+K17</f>
        <v>1</v>
      </c>
      <c r="M17" s="29"/>
      <c r="N17" s="55"/>
      <c r="O17" s="60"/>
      <c r="P17" s="53"/>
      <c r="Q17" s="54">
        <f t="shared" si="3"/>
        <v>1</v>
      </c>
      <c r="R17" s="57"/>
      <c r="S17" s="31"/>
      <c r="T17" s="31"/>
      <c r="U17" s="53"/>
      <c r="V17" s="58">
        <f>Q17+U17</f>
        <v>1</v>
      </c>
    </row>
    <row r="18" spans="1:22" ht="15">
      <c r="A18" s="104"/>
      <c r="B18" s="97"/>
      <c r="C18" s="5" t="s">
        <v>11</v>
      </c>
      <c r="D18" s="16"/>
      <c r="E18" s="16"/>
      <c r="F18" s="16"/>
      <c r="G18" s="46"/>
      <c r="H18" s="16"/>
      <c r="I18" s="16"/>
      <c r="J18" s="16">
        <v>34</v>
      </c>
      <c r="K18" s="46">
        <f t="shared" si="1"/>
        <v>34</v>
      </c>
      <c r="L18" s="45">
        <f>G18+K18</f>
        <v>34</v>
      </c>
      <c r="M18" s="16"/>
      <c r="N18" s="17"/>
      <c r="O18" s="24"/>
      <c r="P18" s="46"/>
      <c r="Q18" s="45">
        <f t="shared" si="3"/>
        <v>34</v>
      </c>
      <c r="R18" s="18"/>
      <c r="S18" s="7"/>
      <c r="T18" s="7"/>
      <c r="U18" s="46"/>
      <c r="V18" s="43">
        <f t="shared" si="4"/>
        <v>34</v>
      </c>
    </row>
    <row r="19" spans="1:22" ht="15">
      <c r="A19" s="104">
        <v>8</v>
      </c>
      <c r="B19" s="97" t="s">
        <v>25</v>
      </c>
      <c r="C19" s="5" t="s">
        <v>17</v>
      </c>
      <c r="D19" s="16"/>
      <c r="E19" s="16"/>
      <c r="F19" s="16"/>
      <c r="G19" s="46"/>
      <c r="H19" s="16"/>
      <c r="I19" s="16"/>
      <c r="J19" s="16"/>
      <c r="K19" s="46"/>
      <c r="L19" s="45"/>
      <c r="M19" s="16"/>
      <c r="N19" s="17">
        <v>1</v>
      </c>
      <c r="O19" s="24"/>
      <c r="P19" s="61">
        <f t="shared" si="2"/>
        <v>1</v>
      </c>
      <c r="Q19" s="62">
        <f t="shared" si="3"/>
        <v>1</v>
      </c>
      <c r="R19" s="63"/>
      <c r="S19" s="64"/>
      <c r="T19" s="64"/>
      <c r="U19" s="61"/>
      <c r="V19" s="58">
        <f>Q19+U19</f>
        <v>1</v>
      </c>
    </row>
    <row r="20" spans="1:22" ht="15">
      <c r="A20" s="104"/>
      <c r="B20" s="97"/>
      <c r="C20" s="5" t="s">
        <v>11</v>
      </c>
      <c r="D20" s="16"/>
      <c r="E20" s="16"/>
      <c r="F20" s="16"/>
      <c r="G20" s="46"/>
      <c r="H20" s="16"/>
      <c r="I20" s="16"/>
      <c r="J20" s="16"/>
      <c r="K20" s="46"/>
      <c r="L20" s="45"/>
      <c r="M20" s="16"/>
      <c r="N20" s="17">
        <v>75.84</v>
      </c>
      <c r="O20" s="24"/>
      <c r="P20" s="46">
        <f t="shared" si="2"/>
        <v>75.84</v>
      </c>
      <c r="Q20" s="45">
        <f t="shared" si="3"/>
        <v>75.84</v>
      </c>
      <c r="R20" s="18"/>
      <c r="S20" s="7"/>
      <c r="T20" s="7"/>
      <c r="U20" s="46"/>
      <c r="V20" s="43">
        <f t="shared" si="4"/>
        <v>75.84</v>
      </c>
    </row>
    <row r="21" spans="1:22" ht="15">
      <c r="A21" s="104">
        <v>9</v>
      </c>
      <c r="B21" s="109" t="s">
        <v>30</v>
      </c>
      <c r="C21" s="5" t="s">
        <v>17</v>
      </c>
      <c r="D21" s="16"/>
      <c r="E21" s="16"/>
      <c r="F21" s="16"/>
      <c r="G21" s="46"/>
      <c r="H21" s="29">
        <v>2</v>
      </c>
      <c r="I21" s="29"/>
      <c r="J21" s="29">
        <v>3</v>
      </c>
      <c r="K21" s="53">
        <f t="shared" si="1"/>
        <v>5</v>
      </c>
      <c r="L21" s="54">
        <f aca="true" t="shared" si="5" ref="L21:L26">G21+K21</f>
        <v>5</v>
      </c>
      <c r="M21" s="16"/>
      <c r="N21" s="17"/>
      <c r="O21" s="24"/>
      <c r="P21" s="46"/>
      <c r="Q21" s="54">
        <f t="shared" si="3"/>
        <v>5</v>
      </c>
      <c r="R21" s="18"/>
      <c r="S21" s="7"/>
      <c r="T21" s="7"/>
      <c r="U21" s="46"/>
      <c r="V21" s="58">
        <f>Q21+U21</f>
        <v>5</v>
      </c>
    </row>
    <row r="22" spans="1:22" ht="15">
      <c r="A22" s="104"/>
      <c r="B22" s="109"/>
      <c r="C22" s="5" t="s">
        <v>11</v>
      </c>
      <c r="D22" s="16"/>
      <c r="E22" s="16"/>
      <c r="F22" s="16"/>
      <c r="G22" s="46"/>
      <c r="H22" s="16">
        <v>16766.1</v>
      </c>
      <c r="I22" s="16"/>
      <c r="J22" s="16">
        <v>25149.15</v>
      </c>
      <c r="K22" s="46">
        <f t="shared" si="1"/>
        <v>41915.25</v>
      </c>
      <c r="L22" s="45">
        <f t="shared" si="5"/>
        <v>41915.25</v>
      </c>
      <c r="M22" s="16"/>
      <c r="N22" s="17"/>
      <c r="O22" s="24"/>
      <c r="P22" s="46"/>
      <c r="Q22" s="45">
        <f t="shared" si="3"/>
        <v>41915.25</v>
      </c>
      <c r="R22" s="18"/>
      <c r="S22" s="7"/>
      <c r="T22" s="7"/>
      <c r="U22" s="46"/>
      <c r="V22" s="43">
        <f t="shared" si="4"/>
        <v>41915.25</v>
      </c>
    </row>
    <row r="23" spans="1:22" ht="15">
      <c r="A23" s="104">
        <v>10</v>
      </c>
      <c r="B23" s="97" t="s">
        <v>27</v>
      </c>
      <c r="C23" s="5" t="s">
        <v>17</v>
      </c>
      <c r="D23" s="16"/>
      <c r="E23" s="16"/>
      <c r="F23" s="16"/>
      <c r="G23" s="46"/>
      <c r="H23" s="16"/>
      <c r="I23" s="29">
        <v>4</v>
      </c>
      <c r="J23" s="29">
        <v>1</v>
      </c>
      <c r="K23" s="53">
        <f t="shared" si="1"/>
        <v>5</v>
      </c>
      <c r="L23" s="54">
        <f t="shared" si="5"/>
        <v>5</v>
      </c>
      <c r="M23" s="29"/>
      <c r="N23" s="55">
        <v>4</v>
      </c>
      <c r="O23" s="60">
        <v>3</v>
      </c>
      <c r="P23" s="53">
        <f t="shared" si="2"/>
        <v>7</v>
      </c>
      <c r="Q23" s="54">
        <f t="shared" si="3"/>
        <v>12</v>
      </c>
      <c r="R23" s="57"/>
      <c r="S23" s="31"/>
      <c r="T23" s="31"/>
      <c r="U23" s="53"/>
      <c r="V23" s="58">
        <f>Q23+U23</f>
        <v>12</v>
      </c>
    </row>
    <row r="24" spans="1:22" ht="15">
      <c r="A24" s="104"/>
      <c r="B24" s="97"/>
      <c r="C24" s="5" t="s">
        <v>11</v>
      </c>
      <c r="D24" s="16"/>
      <c r="E24" s="16"/>
      <c r="F24" s="16"/>
      <c r="G24" s="46"/>
      <c r="H24" s="16"/>
      <c r="I24" s="16">
        <v>1480</v>
      </c>
      <c r="J24" s="16">
        <v>475</v>
      </c>
      <c r="K24" s="46">
        <f t="shared" si="1"/>
        <v>1955</v>
      </c>
      <c r="L24" s="45">
        <f t="shared" si="5"/>
        <v>1955</v>
      </c>
      <c r="M24" s="16"/>
      <c r="N24" s="17">
        <v>1966.1</v>
      </c>
      <c r="O24" s="24">
        <v>1622.88</v>
      </c>
      <c r="P24" s="46">
        <f t="shared" si="2"/>
        <v>3588.98</v>
      </c>
      <c r="Q24" s="45">
        <f t="shared" si="3"/>
        <v>5543.98</v>
      </c>
      <c r="R24" s="18"/>
      <c r="S24" s="7"/>
      <c r="T24" s="7"/>
      <c r="U24" s="46"/>
      <c r="V24" s="43">
        <f t="shared" si="4"/>
        <v>5543.98</v>
      </c>
    </row>
    <row r="25" spans="1:22" ht="15">
      <c r="A25" s="105">
        <v>11</v>
      </c>
      <c r="B25" s="97" t="s">
        <v>49</v>
      </c>
      <c r="C25" s="5" t="s">
        <v>32</v>
      </c>
      <c r="D25" s="29">
        <v>5</v>
      </c>
      <c r="E25" s="29">
        <v>5</v>
      </c>
      <c r="F25" s="29">
        <v>5</v>
      </c>
      <c r="G25" s="53"/>
      <c r="H25" s="29">
        <v>5</v>
      </c>
      <c r="I25" s="29"/>
      <c r="J25" s="29">
        <v>5</v>
      </c>
      <c r="K25" s="53">
        <f t="shared" si="1"/>
        <v>10</v>
      </c>
      <c r="L25" s="54">
        <f t="shared" si="5"/>
        <v>10</v>
      </c>
      <c r="M25" s="29">
        <v>5</v>
      </c>
      <c r="N25" s="55">
        <v>5</v>
      </c>
      <c r="O25" s="60">
        <v>5</v>
      </c>
      <c r="P25" s="53">
        <f t="shared" si="2"/>
        <v>15</v>
      </c>
      <c r="Q25" s="54">
        <f t="shared" si="3"/>
        <v>25</v>
      </c>
      <c r="R25" s="57"/>
      <c r="S25" s="55">
        <v>5</v>
      </c>
      <c r="T25" s="31">
        <v>8</v>
      </c>
      <c r="U25" s="61">
        <f>SUM(R25:T25)</f>
        <v>13</v>
      </c>
      <c r="V25" s="58">
        <f>Q25+U25</f>
        <v>38</v>
      </c>
    </row>
    <row r="26" spans="1:22" ht="15">
      <c r="A26" s="106"/>
      <c r="B26" s="97"/>
      <c r="C26" s="5" t="s">
        <v>11</v>
      </c>
      <c r="D26" s="16">
        <v>148.64</v>
      </c>
      <c r="E26" s="16">
        <v>148.64</v>
      </c>
      <c r="F26" s="16">
        <v>148.64</v>
      </c>
      <c r="G26" s="46"/>
      <c r="H26" s="16">
        <v>148.64</v>
      </c>
      <c r="I26" s="16"/>
      <c r="J26" s="16">
        <v>148.64</v>
      </c>
      <c r="K26" s="46">
        <f t="shared" si="1"/>
        <v>297.28</v>
      </c>
      <c r="L26" s="45">
        <f t="shared" si="5"/>
        <v>297.28</v>
      </c>
      <c r="M26" s="16">
        <v>148.64</v>
      </c>
      <c r="N26" s="17">
        <v>148.64</v>
      </c>
      <c r="O26" s="24">
        <v>148.64</v>
      </c>
      <c r="P26" s="46">
        <f t="shared" si="2"/>
        <v>445.91999999999996</v>
      </c>
      <c r="Q26" s="45">
        <f t="shared" si="3"/>
        <v>743.1999999999999</v>
      </c>
      <c r="R26" s="18"/>
      <c r="S26" s="17">
        <v>148.64</v>
      </c>
      <c r="T26" s="7">
        <v>237.83</v>
      </c>
      <c r="U26" s="46">
        <f>SUM(R26:T26)</f>
        <v>386.47</v>
      </c>
      <c r="V26" s="43">
        <f t="shared" si="4"/>
        <v>1129.67</v>
      </c>
    </row>
    <row r="27" spans="1:22" ht="15">
      <c r="A27" s="104">
        <v>12</v>
      </c>
      <c r="B27" s="95" t="s">
        <v>35</v>
      </c>
      <c r="C27" s="5" t="s">
        <v>17</v>
      </c>
      <c r="D27" s="16"/>
      <c r="E27" s="16"/>
      <c r="F27" s="16"/>
      <c r="G27" s="46"/>
      <c r="H27" s="16"/>
      <c r="I27" s="16"/>
      <c r="J27" s="16"/>
      <c r="K27" s="46"/>
      <c r="L27" s="45"/>
      <c r="M27" s="16"/>
      <c r="N27" s="17"/>
      <c r="O27" s="60">
        <v>1</v>
      </c>
      <c r="P27" s="53">
        <f t="shared" si="2"/>
        <v>1</v>
      </c>
      <c r="Q27" s="54">
        <f t="shared" si="3"/>
        <v>1</v>
      </c>
      <c r="R27" s="18"/>
      <c r="S27" s="7"/>
      <c r="T27" s="7"/>
      <c r="U27" s="46"/>
      <c r="V27" s="58">
        <f>Q27+U27</f>
        <v>1</v>
      </c>
    </row>
    <row r="28" spans="1:22" ht="15">
      <c r="A28" s="104"/>
      <c r="B28" s="96"/>
      <c r="C28" s="5" t="s">
        <v>11</v>
      </c>
      <c r="D28" s="16"/>
      <c r="E28" s="16"/>
      <c r="F28" s="16"/>
      <c r="G28" s="46"/>
      <c r="H28" s="16"/>
      <c r="I28" s="16"/>
      <c r="J28" s="16"/>
      <c r="K28" s="46"/>
      <c r="L28" s="45"/>
      <c r="M28" s="16"/>
      <c r="N28" s="17"/>
      <c r="O28" s="24">
        <v>51.27</v>
      </c>
      <c r="P28" s="46">
        <f t="shared" si="2"/>
        <v>51.27</v>
      </c>
      <c r="Q28" s="45">
        <f t="shared" si="3"/>
        <v>51.27</v>
      </c>
      <c r="R28" s="18"/>
      <c r="S28" s="7"/>
      <c r="T28" s="7"/>
      <c r="U28" s="46"/>
      <c r="V28" s="43">
        <f t="shared" si="4"/>
        <v>51.27</v>
      </c>
    </row>
    <row r="29" spans="1:22" ht="15">
      <c r="A29" s="89">
        <v>13</v>
      </c>
      <c r="B29" s="95" t="s">
        <v>21</v>
      </c>
      <c r="C29" s="5" t="s">
        <v>17</v>
      </c>
      <c r="D29" s="16"/>
      <c r="E29" s="16"/>
      <c r="F29" s="16"/>
      <c r="G29" s="46"/>
      <c r="H29" s="16"/>
      <c r="I29" s="16"/>
      <c r="J29" s="16"/>
      <c r="K29" s="46"/>
      <c r="L29" s="45"/>
      <c r="M29" s="29">
        <v>4</v>
      </c>
      <c r="N29" s="17"/>
      <c r="O29" s="24"/>
      <c r="P29" s="53">
        <f t="shared" si="2"/>
        <v>4</v>
      </c>
      <c r="Q29" s="54">
        <f t="shared" si="3"/>
        <v>4</v>
      </c>
      <c r="R29" s="18"/>
      <c r="S29" s="7"/>
      <c r="T29" s="7"/>
      <c r="U29" s="46"/>
      <c r="V29" s="58">
        <f>Q29+U29</f>
        <v>4</v>
      </c>
    </row>
    <row r="30" spans="1:22" ht="15">
      <c r="A30" s="90"/>
      <c r="B30" s="96"/>
      <c r="C30" s="5" t="s">
        <v>11</v>
      </c>
      <c r="D30" s="16"/>
      <c r="E30" s="16"/>
      <c r="F30" s="16"/>
      <c r="G30" s="46"/>
      <c r="H30" s="16"/>
      <c r="I30" s="16"/>
      <c r="J30" s="16"/>
      <c r="K30" s="46"/>
      <c r="L30" s="45"/>
      <c r="M30" s="16">
        <v>158.62</v>
      </c>
      <c r="N30" s="17"/>
      <c r="O30" s="24"/>
      <c r="P30" s="46">
        <f t="shared" si="2"/>
        <v>158.62</v>
      </c>
      <c r="Q30" s="45">
        <f t="shared" si="3"/>
        <v>158.62</v>
      </c>
      <c r="R30" s="18"/>
      <c r="S30" s="7"/>
      <c r="T30" s="7"/>
      <c r="U30" s="46"/>
      <c r="V30" s="43">
        <f t="shared" si="4"/>
        <v>158.62</v>
      </c>
    </row>
    <row r="31" spans="1:22" ht="15">
      <c r="A31" s="89">
        <v>14</v>
      </c>
      <c r="B31" s="95" t="s">
        <v>64</v>
      </c>
      <c r="C31" s="5" t="s">
        <v>15</v>
      </c>
      <c r="D31" s="16"/>
      <c r="E31" s="16"/>
      <c r="F31" s="16"/>
      <c r="G31" s="46"/>
      <c r="H31" s="16"/>
      <c r="I31" s="16"/>
      <c r="J31" s="16"/>
      <c r="K31" s="46"/>
      <c r="L31" s="45"/>
      <c r="M31" s="16"/>
      <c r="N31" s="17"/>
      <c r="O31" s="24"/>
      <c r="P31" s="46"/>
      <c r="Q31" s="45"/>
      <c r="R31" s="18"/>
      <c r="S31" s="7"/>
      <c r="T31" s="7">
        <v>6</v>
      </c>
      <c r="U31" s="61">
        <f>SUM(R31:T31)</f>
        <v>6</v>
      </c>
      <c r="V31" s="71">
        <f t="shared" si="4"/>
        <v>6</v>
      </c>
    </row>
    <row r="32" spans="1:22" ht="15">
      <c r="A32" s="90"/>
      <c r="B32" s="96"/>
      <c r="C32" s="5" t="s">
        <v>11</v>
      </c>
      <c r="D32" s="16"/>
      <c r="E32" s="16"/>
      <c r="F32" s="16"/>
      <c r="G32" s="46"/>
      <c r="H32" s="16"/>
      <c r="I32" s="16"/>
      <c r="J32" s="16"/>
      <c r="K32" s="46"/>
      <c r="L32" s="45"/>
      <c r="M32" s="16"/>
      <c r="N32" s="17"/>
      <c r="O32" s="24"/>
      <c r="P32" s="46"/>
      <c r="Q32" s="45"/>
      <c r="R32" s="18"/>
      <c r="S32" s="7"/>
      <c r="T32" s="7">
        <v>186.44</v>
      </c>
      <c r="U32" s="46">
        <f>SUM(R32:T32)</f>
        <v>186.44</v>
      </c>
      <c r="V32" s="43">
        <f t="shared" si="4"/>
        <v>186.44</v>
      </c>
    </row>
    <row r="33" spans="1:22" ht="18">
      <c r="A33" s="89">
        <v>15</v>
      </c>
      <c r="B33" s="99" t="s">
        <v>65</v>
      </c>
      <c r="C33" s="5" t="s">
        <v>59</v>
      </c>
      <c r="D33" s="16"/>
      <c r="E33" s="16"/>
      <c r="F33" s="16"/>
      <c r="G33" s="46"/>
      <c r="H33" s="16"/>
      <c r="I33" s="16"/>
      <c r="J33" s="16"/>
      <c r="K33" s="46"/>
      <c r="L33" s="45"/>
      <c r="M33" s="16"/>
      <c r="N33" s="17"/>
      <c r="O33" s="24"/>
      <c r="P33" s="46"/>
      <c r="Q33" s="45"/>
      <c r="R33" s="18"/>
      <c r="S33" s="7"/>
      <c r="T33" s="7">
        <v>5</v>
      </c>
      <c r="U33" s="61">
        <f>SUM(R33:T33)</f>
        <v>5</v>
      </c>
      <c r="V33" s="71">
        <f t="shared" si="4"/>
        <v>5</v>
      </c>
    </row>
    <row r="34" spans="1:22" ht="15">
      <c r="A34" s="90"/>
      <c r="B34" s="100"/>
      <c r="C34" s="5" t="s">
        <v>11</v>
      </c>
      <c r="D34" s="16"/>
      <c r="E34" s="16"/>
      <c r="F34" s="16"/>
      <c r="G34" s="46"/>
      <c r="H34" s="16"/>
      <c r="I34" s="16"/>
      <c r="J34" s="16"/>
      <c r="K34" s="46"/>
      <c r="L34" s="45"/>
      <c r="M34" s="16"/>
      <c r="N34" s="17"/>
      <c r="O34" s="24"/>
      <c r="P34" s="46"/>
      <c r="Q34" s="45"/>
      <c r="R34" s="18"/>
      <c r="S34" s="7"/>
      <c r="T34" s="7">
        <v>5084.75</v>
      </c>
      <c r="U34" s="46">
        <f>SUM(R34:T34)</f>
        <v>5084.75</v>
      </c>
      <c r="V34" s="43">
        <f t="shared" si="4"/>
        <v>5084.75</v>
      </c>
    </row>
    <row r="35" spans="1:22" ht="15">
      <c r="A35" s="5">
        <v>16</v>
      </c>
      <c r="B35" s="9" t="s">
        <v>12</v>
      </c>
      <c r="C35" s="5" t="s">
        <v>11</v>
      </c>
      <c r="D35" s="16">
        <v>74.29</v>
      </c>
      <c r="E35" s="16">
        <v>32.38</v>
      </c>
      <c r="F35" s="16">
        <v>118.32</v>
      </c>
      <c r="G35" s="46">
        <f>SUM(D35:F35)</f>
        <v>224.99</v>
      </c>
      <c r="H35" s="16">
        <v>481.12</v>
      </c>
      <c r="I35" s="16"/>
      <c r="J35" s="16">
        <v>45.92</v>
      </c>
      <c r="K35" s="46">
        <f>SUM(H35:J35)</f>
        <v>527.04</v>
      </c>
      <c r="L35" s="45">
        <f>G35+K35</f>
        <v>752.03</v>
      </c>
      <c r="M35" s="16">
        <v>223.2</v>
      </c>
      <c r="N35" s="17"/>
      <c r="O35" s="24"/>
      <c r="P35" s="46">
        <f>SUM(M35:O35)</f>
        <v>223.2</v>
      </c>
      <c r="Q35" s="45">
        <f>L35+P35</f>
        <v>975.23</v>
      </c>
      <c r="R35" s="18"/>
      <c r="S35" s="7"/>
      <c r="T35" s="7"/>
      <c r="U35" s="46"/>
      <c r="V35" s="43">
        <f t="shared" si="4"/>
        <v>975.23</v>
      </c>
    </row>
    <row r="36" spans="1:22" ht="15">
      <c r="A36" s="101" t="s">
        <v>33</v>
      </c>
      <c r="B36" s="102"/>
      <c r="C36" s="102"/>
      <c r="D36" s="102"/>
      <c r="E36" s="102"/>
      <c r="F36" s="103"/>
      <c r="G36" s="46"/>
      <c r="H36" s="16"/>
      <c r="I36" s="16"/>
      <c r="J36" s="16"/>
      <c r="K36" s="46"/>
      <c r="L36" s="45"/>
      <c r="M36" s="16"/>
      <c r="N36" s="17"/>
      <c r="O36" s="24"/>
      <c r="P36" s="46"/>
      <c r="Q36" s="45"/>
      <c r="R36" s="18"/>
      <c r="S36" s="7"/>
      <c r="T36" s="7"/>
      <c r="U36" s="46"/>
      <c r="V36" s="43"/>
    </row>
    <row r="37" spans="1:22" ht="18">
      <c r="A37" s="104">
        <v>1</v>
      </c>
      <c r="B37" s="97" t="s">
        <v>57</v>
      </c>
      <c r="C37" s="5" t="s">
        <v>26</v>
      </c>
      <c r="D37" s="16"/>
      <c r="E37" s="16"/>
      <c r="F37" s="16"/>
      <c r="G37" s="46"/>
      <c r="H37" s="16"/>
      <c r="I37" s="16"/>
      <c r="J37" s="16"/>
      <c r="K37" s="46"/>
      <c r="L37" s="45"/>
      <c r="M37" s="16"/>
      <c r="N37" s="17"/>
      <c r="O37" s="24">
        <v>78.34</v>
      </c>
      <c r="P37" s="46">
        <f>SUM(M37:O37)</f>
        <v>78.34</v>
      </c>
      <c r="Q37" s="45">
        <f>L37+P37</f>
        <v>78.34</v>
      </c>
      <c r="R37" s="18"/>
      <c r="S37" s="7"/>
      <c r="T37" s="7"/>
      <c r="U37" s="46"/>
      <c r="V37" s="65">
        <f>Q37+U37</f>
        <v>78.34</v>
      </c>
    </row>
    <row r="38" spans="1:22" ht="15">
      <c r="A38" s="104"/>
      <c r="B38" s="97"/>
      <c r="C38" s="5" t="s">
        <v>11</v>
      </c>
      <c r="D38" s="16"/>
      <c r="E38" s="16"/>
      <c r="F38" s="16"/>
      <c r="G38" s="46"/>
      <c r="H38" s="16"/>
      <c r="I38" s="16"/>
      <c r="J38" s="16"/>
      <c r="K38" s="46"/>
      <c r="L38" s="45"/>
      <c r="M38" s="16"/>
      <c r="N38" s="17"/>
      <c r="O38" s="24">
        <v>71137</v>
      </c>
      <c r="P38" s="46">
        <f>SUM(M38:O38)</f>
        <v>71137</v>
      </c>
      <c r="Q38" s="45">
        <f>L38+P38</f>
        <v>71137</v>
      </c>
      <c r="R38" s="18"/>
      <c r="S38" s="7"/>
      <c r="T38" s="7"/>
      <c r="U38" s="46"/>
      <c r="V38" s="43">
        <f>Q38+U38</f>
        <v>71137</v>
      </c>
    </row>
    <row r="39" spans="1:22" ht="14.25">
      <c r="A39" s="10"/>
      <c r="B39" s="10" t="s">
        <v>13</v>
      </c>
      <c r="C39" s="11" t="s">
        <v>11</v>
      </c>
      <c r="D39" s="68">
        <f>D6+D8+D10+D12+D14+D16+D18+D20+D24+D35+D22+D26+D28+D38</f>
        <v>472.94</v>
      </c>
      <c r="E39" s="68">
        <f>E6+E8+E10+E12+E14+E16+E18+E20+E24+E35+E22+E26+E28+E38</f>
        <v>181.01999999999998</v>
      </c>
      <c r="F39" s="68">
        <f>F6+F8+F10+F12+F14+F16+F18+F20+F24+F35+F22+F26+F28+F38</f>
        <v>861.93</v>
      </c>
      <c r="G39" s="70">
        <f>SUM(D39:F39)</f>
        <v>1515.8899999999999</v>
      </c>
      <c r="H39" s="68">
        <f>H6+H8+H10+H12+H14+H16+H18+H20+H24+H35+H22+H26+H28+H38</f>
        <v>17750.92</v>
      </c>
      <c r="I39" s="68">
        <f>I6+I8+I10+I12+I14+I16+I18+I20+I24+I35+I22+I26+I28+I38</f>
        <v>1480</v>
      </c>
      <c r="J39" s="68">
        <f>J6+J8+J10+J12+J14+J16+J18+J20+J24+J35+J22+J26+J28+J38</f>
        <v>27063.510000000002</v>
      </c>
      <c r="K39" s="70">
        <f>SUM(H39:J39)</f>
        <v>46294.43</v>
      </c>
      <c r="L39" s="74">
        <f>G39+K39</f>
        <v>47810.32</v>
      </c>
      <c r="M39" s="68">
        <f>M6+M8+M10+M12+M14+M16+M18+M20+M24+M35+M22+M26+M28+M38+M30</f>
        <v>6359.94</v>
      </c>
      <c r="N39" s="68">
        <f>N6+N8+N10+N12+N14+N16+N18+N20+N24+N35+N22+N26+N28+N38</f>
        <v>3870.6699999999996</v>
      </c>
      <c r="O39" s="68">
        <f>O6+O8+O10+O12+O14+O16+O18+O20+O24+O35+O22+O26+O28+O38</f>
        <v>73045.37</v>
      </c>
      <c r="P39" s="70">
        <f>SUM(M39:O39)</f>
        <v>83275.98</v>
      </c>
      <c r="Q39" s="73">
        <f>L39+P39</f>
        <v>131086.3</v>
      </c>
      <c r="R39" s="68">
        <f>R6+R8+R10+R12+R14+R16+R18+R20+R24+R35+R22+R26+R28+R38</f>
        <v>246.81</v>
      </c>
      <c r="S39" s="68">
        <f>S6+S8+S10+S12+S14+S16+S18+S20+S24+S35+S22+S26+S28+S38</f>
        <v>529.99</v>
      </c>
      <c r="T39" s="68">
        <f>T6+T8+T10+T12+T14+T16+T18+T20+T24+T35+T22+T26+T28+T38+T30+T32+T34</f>
        <v>6265.8</v>
      </c>
      <c r="U39" s="70">
        <f>SUM(R39:T39)</f>
        <v>7042.6</v>
      </c>
      <c r="V39" s="73">
        <f>Q39+U39</f>
        <v>138128.9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5" ht="15">
      <c r="A86" s="2"/>
      <c r="B86" s="2"/>
      <c r="C86" s="2"/>
      <c r="D86" s="2"/>
      <c r="E86" s="2"/>
    </row>
    <row r="87" spans="1:5" ht="15">
      <c r="A87" s="2"/>
      <c r="B87" s="2"/>
      <c r="C87" s="2"/>
      <c r="D87" s="2"/>
      <c r="E87" s="2"/>
    </row>
    <row r="88" spans="1:5" ht="15">
      <c r="A88" s="2"/>
      <c r="B88" s="2"/>
      <c r="C88" s="2"/>
      <c r="D88" s="2"/>
      <c r="E88" s="2"/>
    </row>
    <row r="89" spans="1:5" ht="15">
      <c r="A89" s="2"/>
      <c r="B89" s="2"/>
      <c r="C89" s="2"/>
      <c r="D89" s="2"/>
      <c r="E89" s="2"/>
    </row>
    <row r="90" spans="1:5" ht="15">
      <c r="A90" s="2"/>
      <c r="B90" s="2"/>
      <c r="C90" s="2"/>
      <c r="D90" s="2"/>
      <c r="E90" s="2"/>
    </row>
    <row r="91" spans="1:5" ht="15">
      <c r="A91" s="2"/>
      <c r="B91" s="2"/>
      <c r="C91" s="2"/>
      <c r="D91" s="2"/>
      <c r="E91" s="2"/>
    </row>
    <row r="92" spans="1:5" ht="15">
      <c r="A92" s="2"/>
      <c r="B92" s="2"/>
      <c r="C92" s="2"/>
      <c r="D92" s="2"/>
      <c r="E92" s="2"/>
    </row>
    <row r="93" spans="1:5" ht="15">
      <c r="A93" s="2"/>
      <c r="B93" s="2"/>
      <c r="C93" s="2"/>
      <c r="D93" s="2"/>
      <c r="E93" s="2"/>
    </row>
    <row r="94" spans="1:5" ht="15">
      <c r="A94" s="2"/>
      <c r="B94" s="2"/>
      <c r="C94" s="2"/>
      <c r="D94" s="2"/>
      <c r="E94" s="2"/>
    </row>
    <row r="95" spans="1:5" ht="15">
      <c r="A95" s="2"/>
      <c r="B95" s="2"/>
      <c r="C95" s="2"/>
      <c r="D95" s="2"/>
      <c r="E95" s="2"/>
    </row>
    <row r="96" spans="1:5" ht="15">
      <c r="A96" s="2"/>
      <c r="B96" s="2"/>
      <c r="C96" s="2"/>
      <c r="D96" s="2"/>
      <c r="E96" s="2"/>
    </row>
    <row r="97" spans="1:5" ht="15">
      <c r="A97" s="2"/>
      <c r="B97" s="2"/>
      <c r="C97" s="2"/>
      <c r="D97" s="2"/>
      <c r="E97" s="2"/>
    </row>
    <row r="98" spans="1:5" ht="15">
      <c r="A98" s="2"/>
      <c r="B98" s="2"/>
      <c r="C98" s="2"/>
      <c r="D98" s="2"/>
      <c r="E98" s="2"/>
    </row>
    <row r="99" spans="1:5" ht="15">
      <c r="A99" s="2"/>
      <c r="B99" s="2"/>
      <c r="C99" s="2"/>
      <c r="D99" s="2"/>
      <c r="E99" s="2"/>
    </row>
  </sheetData>
  <sheetProtection/>
  <mergeCells count="39">
    <mergeCell ref="B9:B10"/>
    <mergeCell ref="B11:B12"/>
    <mergeCell ref="B13:B14"/>
    <mergeCell ref="A29:A30"/>
    <mergeCell ref="B29:B30"/>
    <mergeCell ref="A27:A28"/>
    <mergeCell ref="B25:B26"/>
    <mergeCell ref="A17:A18"/>
    <mergeCell ref="B17:B18"/>
    <mergeCell ref="A19:A20"/>
    <mergeCell ref="A5:A6"/>
    <mergeCell ref="B5:B6"/>
    <mergeCell ref="A7:A8"/>
    <mergeCell ref="A4:F4"/>
    <mergeCell ref="A9:A10"/>
    <mergeCell ref="A21:A22"/>
    <mergeCell ref="B21:B22"/>
    <mergeCell ref="A11:A12"/>
    <mergeCell ref="A13:A14"/>
    <mergeCell ref="B7:B8"/>
    <mergeCell ref="A37:A38"/>
    <mergeCell ref="B37:B38"/>
    <mergeCell ref="B27:B28"/>
    <mergeCell ref="A25:A26"/>
    <mergeCell ref="A15:A16"/>
    <mergeCell ref="B15:B16"/>
    <mergeCell ref="B19:B20"/>
    <mergeCell ref="A23:A24"/>
    <mergeCell ref="B23:B24"/>
    <mergeCell ref="A31:A32"/>
    <mergeCell ref="A33:A34"/>
    <mergeCell ref="B31:B32"/>
    <mergeCell ref="B33:B34"/>
    <mergeCell ref="A36:F36"/>
    <mergeCell ref="A1:V1"/>
    <mergeCell ref="D2:V2"/>
    <mergeCell ref="A2:A3"/>
    <mergeCell ref="B2:B3"/>
    <mergeCell ref="C2:C3"/>
  </mergeCells>
  <printOptions/>
  <pageMargins left="0.07874015748031496" right="0.07874015748031496" top="0.1968503937007874" bottom="0.1968503937007874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6"/>
  <sheetViews>
    <sheetView zoomScale="70" zoomScaleNormal="70" zoomScalePageLayoutView="0" workbookViewId="0" topLeftCell="A1">
      <selection activeCell="G11" sqref="G11"/>
    </sheetView>
  </sheetViews>
  <sheetFormatPr defaultColWidth="8.796875" defaultRowHeight="14.25"/>
  <cols>
    <col min="1" max="1" width="4.3984375" style="1" customWidth="1"/>
    <col min="2" max="2" width="27.19921875" style="1" customWidth="1"/>
    <col min="3" max="3" width="4.8984375" style="1" customWidth="1"/>
    <col min="4" max="4" width="6.59765625" style="1" bestFit="1" customWidth="1"/>
    <col min="5" max="5" width="7.5" style="1" bestFit="1" customWidth="1"/>
    <col min="6" max="6" width="5.19921875" style="1" bestFit="1" customWidth="1"/>
    <col min="7" max="7" width="8.19921875" style="1" customWidth="1"/>
    <col min="8" max="8" width="6.69921875" style="1" bestFit="1" customWidth="1"/>
    <col min="9" max="9" width="4.3984375" style="1" bestFit="1" customWidth="1"/>
    <col min="10" max="10" width="5.3984375" style="1" bestFit="1" customWidth="1"/>
    <col min="11" max="11" width="9" style="1" customWidth="1"/>
    <col min="12" max="12" width="10.19921875" style="1" customWidth="1"/>
    <col min="13" max="13" width="5.3984375" style="1" bestFit="1" customWidth="1"/>
    <col min="14" max="14" width="6.5" style="1" bestFit="1" customWidth="1"/>
    <col min="15" max="15" width="8.3984375" style="1" bestFit="1" customWidth="1"/>
    <col min="16" max="16" width="9" style="1" customWidth="1"/>
    <col min="17" max="17" width="8.1992187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" style="1" customWidth="1"/>
    <col min="22" max="16384" width="9" style="1" customWidth="1"/>
  </cols>
  <sheetData>
    <row r="1" spans="1:22" ht="20.25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8.75" customHeight="1">
      <c r="A2" s="93" t="s">
        <v>0</v>
      </c>
      <c r="B2" s="93" t="s">
        <v>1</v>
      </c>
      <c r="C2" s="93" t="s">
        <v>2</v>
      </c>
      <c r="D2" s="84" t="s">
        <v>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45">
      <c r="A3" s="94"/>
      <c r="B3" s="94"/>
      <c r="C3" s="94"/>
      <c r="D3" s="4" t="s">
        <v>37</v>
      </c>
      <c r="E3" s="4" t="s">
        <v>38</v>
      </c>
      <c r="F3" s="4" t="s">
        <v>39</v>
      </c>
      <c r="G3" s="32" t="s">
        <v>4</v>
      </c>
      <c r="H3" s="4" t="s">
        <v>40</v>
      </c>
      <c r="I3" s="4" t="s">
        <v>41</v>
      </c>
      <c r="J3" s="4" t="s">
        <v>42</v>
      </c>
      <c r="K3" s="32" t="s">
        <v>5</v>
      </c>
      <c r="L3" s="36" t="s">
        <v>6</v>
      </c>
      <c r="M3" s="4" t="s">
        <v>43</v>
      </c>
      <c r="N3" s="4" t="s">
        <v>44</v>
      </c>
      <c r="O3" s="4" t="s">
        <v>45</v>
      </c>
      <c r="P3" s="32" t="s">
        <v>7</v>
      </c>
      <c r="Q3" s="36" t="s">
        <v>8</v>
      </c>
      <c r="R3" s="4" t="s">
        <v>46</v>
      </c>
      <c r="S3" s="4" t="s">
        <v>47</v>
      </c>
      <c r="T3" s="4" t="s">
        <v>48</v>
      </c>
      <c r="U3" s="32" t="s">
        <v>9</v>
      </c>
      <c r="V3" s="36" t="s">
        <v>10</v>
      </c>
    </row>
    <row r="4" spans="1:22" ht="15" customHeight="1">
      <c r="A4" s="87" t="s">
        <v>60</v>
      </c>
      <c r="B4" s="88"/>
      <c r="C4" s="88"/>
      <c r="D4" s="88"/>
      <c r="E4" s="88"/>
      <c r="F4" s="88"/>
      <c r="G4" s="33"/>
      <c r="H4" s="3"/>
      <c r="I4" s="3"/>
      <c r="J4" s="3"/>
      <c r="K4" s="33"/>
      <c r="L4" s="40"/>
      <c r="M4" s="3"/>
      <c r="N4" s="3"/>
      <c r="O4" s="3"/>
      <c r="P4" s="33"/>
      <c r="Q4" s="40"/>
      <c r="R4" s="3"/>
      <c r="S4" s="3"/>
      <c r="T4" s="3"/>
      <c r="U4" s="33"/>
      <c r="V4" s="37"/>
    </row>
    <row r="5" spans="1:22" ht="15">
      <c r="A5" s="67">
        <v>1</v>
      </c>
      <c r="B5" s="9" t="s">
        <v>12</v>
      </c>
      <c r="C5" s="5" t="s">
        <v>11</v>
      </c>
      <c r="D5" s="6"/>
      <c r="E5" s="6"/>
      <c r="F5" s="6"/>
      <c r="G5" s="35"/>
      <c r="H5" s="6"/>
      <c r="I5" s="6"/>
      <c r="J5" s="6"/>
      <c r="K5" s="35"/>
      <c r="L5" s="42"/>
      <c r="M5" s="6">
        <v>93.54</v>
      </c>
      <c r="N5" s="7"/>
      <c r="O5" s="7"/>
      <c r="P5" s="35">
        <f>SUM(M5:O5)</f>
        <v>93.54</v>
      </c>
      <c r="Q5" s="39">
        <f>L5+P5</f>
        <v>93.54</v>
      </c>
      <c r="R5" s="7"/>
      <c r="S5" s="7"/>
      <c r="T5" s="7"/>
      <c r="U5" s="35"/>
      <c r="V5" s="39">
        <f>Q5+U5</f>
        <v>93.54</v>
      </c>
    </row>
    <row r="6" spans="1:22" ht="14.25">
      <c r="A6" s="10"/>
      <c r="B6" s="10" t="s">
        <v>13</v>
      </c>
      <c r="C6" s="11" t="s">
        <v>11</v>
      </c>
      <c r="D6" s="12"/>
      <c r="E6" s="12"/>
      <c r="F6" s="12"/>
      <c r="G6" s="70"/>
      <c r="H6" s="12"/>
      <c r="I6" s="12"/>
      <c r="J6" s="12"/>
      <c r="K6" s="70"/>
      <c r="L6" s="74"/>
      <c r="M6" s="75">
        <v>93.54</v>
      </c>
      <c r="N6" s="12"/>
      <c r="O6" s="12"/>
      <c r="P6" s="70">
        <f>SUM(M6:O6)</f>
        <v>93.54</v>
      </c>
      <c r="Q6" s="73">
        <f>L6+P6</f>
        <v>93.54</v>
      </c>
      <c r="R6" s="12"/>
      <c r="S6" s="12"/>
      <c r="T6" s="12"/>
      <c r="U6" s="70"/>
      <c r="V6" s="73">
        <f>Q6+U6</f>
        <v>93.54</v>
      </c>
    </row>
    <row r="7" spans="1:5" ht="15">
      <c r="A7" s="2"/>
      <c r="B7" s="2"/>
      <c r="C7" s="2"/>
      <c r="D7" s="2"/>
      <c r="E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</sheetData>
  <sheetProtection/>
  <mergeCells count="6">
    <mergeCell ref="A1:V1"/>
    <mergeCell ref="A2:A3"/>
    <mergeCell ref="B2:B3"/>
    <mergeCell ref="C2:C3"/>
    <mergeCell ref="D2:V2"/>
    <mergeCell ref="A4:F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"/>
  <sheetViews>
    <sheetView zoomScale="70" zoomScaleNormal="70" zoomScalePageLayoutView="0" workbookViewId="0" topLeftCell="A1">
      <selection activeCell="U3" sqref="U3:U14"/>
    </sheetView>
  </sheetViews>
  <sheetFormatPr defaultColWidth="8.796875" defaultRowHeight="14.25"/>
  <cols>
    <col min="1" max="1" width="4.3984375" style="1" customWidth="1"/>
    <col min="2" max="2" width="27.09765625" style="1" customWidth="1"/>
    <col min="3" max="3" width="5.09765625" style="1" customWidth="1"/>
    <col min="4" max="4" width="6.59765625" style="1" bestFit="1" customWidth="1"/>
    <col min="5" max="5" width="7.5" style="1" bestFit="1" customWidth="1"/>
    <col min="6" max="6" width="5.8984375" style="1" bestFit="1" customWidth="1"/>
    <col min="7" max="7" width="7.59765625" style="1" customWidth="1"/>
    <col min="8" max="8" width="6.69921875" style="1" bestFit="1" customWidth="1"/>
    <col min="9" max="9" width="4.3984375" style="1" bestFit="1" customWidth="1"/>
    <col min="10" max="10" width="5.3984375" style="1" customWidth="1"/>
    <col min="11" max="11" width="8.19921875" style="1" customWidth="1"/>
    <col min="12" max="12" width="9.09765625" style="1" customWidth="1"/>
    <col min="13" max="13" width="6.69921875" style="1" bestFit="1" customWidth="1"/>
    <col min="14" max="14" width="6.5" style="1" bestFit="1" customWidth="1"/>
    <col min="15" max="15" width="8.3984375" style="1" bestFit="1" customWidth="1"/>
    <col min="16" max="16" width="8.69921875" style="1" customWidth="1"/>
    <col min="17" max="17" width="8.0976562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.5" style="1" customWidth="1"/>
    <col min="22" max="16384" width="9" style="1" customWidth="1"/>
  </cols>
  <sheetData>
    <row r="1" spans="1:22" ht="20.25">
      <c r="A1" s="11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2" ht="18.75" customHeight="1">
      <c r="A2" s="93" t="s">
        <v>0</v>
      </c>
      <c r="B2" s="93" t="s">
        <v>1</v>
      </c>
      <c r="C2" s="93" t="s">
        <v>2</v>
      </c>
      <c r="D2" s="84" t="s">
        <v>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45">
      <c r="A3" s="94"/>
      <c r="B3" s="94"/>
      <c r="C3" s="94"/>
      <c r="D3" s="4" t="s">
        <v>37</v>
      </c>
      <c r="E3" s="4" t="s">
        <v>38</v>
      </c>
      <c r="F3" s="4" t="s">
        <v>39</v>
      </c>
      <c r="G3" s="32" t="s">
        <v>4</v>
      </c>
      <c r="H3" s="4" t="s">
        <v>40</v>
      </c>
      <c r="I3" s="4" t="s">
        <v>41</v>
      </c>
      <c r="J3" s="4" t="s">
        <v>42</v>
      </c>
      <c r="K3" s="32" t="s">
        <v>5</v>
      </c>
      <c r="L3" s="36" t="s">
        <v>6</v>
      </c>
      <c r="M3" s="4" t="s">
        <v>43</v>
      </c>
      <c r="N3" s="4" t="s">
        <v>44</v>
      </c>
      <c r="O3" s="4" t="s">
        <v>45</v>
      </c>
      <c r="P3" s="32" t="s">
        <v>7</v>
      </c>
      <c r="Q3" s="36" t="s">
        <v>8</v>
      </c>
      <c r="R3" s="4" t="s">
        <v>46</v>
      </c>
      <c r="S3" s="4" t="s">
        <v>47</v>
      </c>
      <c r="T3" s="4" t="s">
        <v>48</v>
      </c>
      <c r="U3" s="32" t="s">
        <v>9</v>
      </c>
      <c r="V3" s="36" t="s">
        <v>10</v>
      </c>
    </row>
    <row r="4" spans="1:22" ht="15" customHeight="1">
      <c r="A4" s="87" t="s">
        <v>60</v>
      </c>
      <c r="B4" s="88"/>
      <c r="C4" s="88"/>
      <c r="D4" s="88"/>
      <c r="E4" s="88"/>
      <c r="F4" s="88"/>
      <c r="G4" s="33"/>
      <c r="H4" s="3"/>
      <c r="I4" s="3"/>
      <c r="J4" s="3"/>
      <c r="K4" s="33"/>
      <c r="L4" s="40"/>
      <c r="M4" s="3"/>
      <c r="N4" s="3"/>
      <c r="O4" s="3"/>
      <c r="P4" s="33"/>
      <c r="Q4" s="40"/>
      <c r="R4" s="3"/>
      <c r="S4" s="3"/>
      <c r="T4" s="3"/>
      <c r="U4" s="33"/>
      <c r="V4" s="37"/>
    </row>
    <row r="5" spans="1:22" ht="15">
      <c r="A5" s="89">
        <v>1</v>
      </c>
      <c r="B5" s="91" t="s">
        <v>22</v>
      </c>
      <c r="C5" s="5" t="s">
        <v>15</v>
      </c>
      <c r="D5" s="6"/>
      <c r="E5" s="6"/>
      <c r="F5" s="29">
        <v>3</v>
      </c>
      <c r="G5" s="34">
        <f>SUM(D5:F5)</f>
        <v>3</v>
      </c>
      <c r="H5" s="29"/>
      <c r="I5" s="29"/>
      <c r="J5" s="29"/>
      <c r="K5" s="34"/>
      <c r="L5" s="41">
        <f>G5+K5</f>
        <v>3</v>
      </c>
      <c r="M5" s="29"/>
      <c r="N5" s="31"/>
      <c r="O5" s="31"/>
      <c r="P5" s="34"/>
      <c r="Q5" s="38">
        <f aca="true" t="shared" si="0" ref="Q5:Q13">L5+P5</f>
        <v>3</v>
      </c>
      <c r="R5" s="31"/>
      <c r="S5" s="31"/>
      <c r="T5" s="31"/>
      <c r="U5" s="34"/>
      <c r="V5" s="38">
        <f aca="true" t="shared" si="1" ref="V5:V13">Q5+U5</f>
        <v>3</v>
      </c>
    </row>
    <row r="6" spans="1:22" ht="15">
      <c r="A6" s="90"/>
      <c r="B6" s="92"/>
      <c r="C6" s="5" t="s">
        <v>11</v>
      </c>
      <c r="D6" s="6"/>
      <c r="E6" s="6"/>
      <c r="F6" s="16">
        <v>264.37</v>
      </c>
      <c r="G6" s="35">
        <f>SUM(D6:F6)</f>
        <v>264.37</v>
      </c>
      <c r="H6" s="16"/>
      <c r="I6" s="16"/>
      <c r="J6" s="16"/>
      <c r="K6" s="35"/>
      <c r="L6" s="42">
        <f>G6+K6</f>
        <v>264.37</v>
      </c>
      <c r="M6" s="16"/>
      <c r="N6" s="7"/>
      <c r="O6" s="7"/>
      <c r="P6" s="35"/>
      <c r="Q6" s="39">
        <f t="shared" si="0"/>
        <v>264.37</v>
      </c>
      <c r="R6" s="7"/>
      <c r="S6" s="7"/>
      <c r="T6" s="7"/>
      <c r="U6" s="35"/>
      <c r="V6" s="39">
        <f t="shared" si="1"/>
        <v>264.37</v>
      </c>
    </row>
    <row r="7" spans="1:22" ht="15">
      <c r="A7" s="89">
        <v>2</v>
      </c>
      <c r="B7" s="95" t="s">
        <v>50</v>
      </c>
      <c r="C7" s="5" t="s">
        <v>15</v>
      </c>
      <c r="D7" s="6"/>
      <c r="E7" s="6"/>
      <c r="F7" s="16"/>
      <c r="G7" s="35"/>
      <c r="H7" s="16"/>
      <c r="I7" s="16"/>
      <c r="J7" s="16"/>
      <c r="K7" s="35"/>
      <c r="L7" s="42"/>
      <c r="M7" s="29">
        <v>11</v>
      </c>
      <c r="N7" s="31"/>
      <c r="O7" s="31"/>
      <c r="P7" s="34">
        <f aca="true" t="shared" si="2" ref="P7:P12">SUM(M7:O7)</f>
        <v>11</v>
      </c>
      <c r="Q7" s="38">
        <f t="shared" si="0"/>
        <v>11</v>
      </c>
      <c r="R7" s="31"/>
      <c r="S7" s="31"/>
      <c r="T7" s="31"/>
      <c r="U7" s="34"/>
      <c r="V7" s="38">
        <f t="shared" si="1"/>
        <v>11</v>
      </c>
    </row>
    <row r="8" spans="1:22" ht="15">
      <c r="A8" s="90"/>
      <c r="B8" s="96"/>
      <c r="C8" s="5" t="s">
        <v>11</v>
      </c>
      <c r="D8" s="6"/>
      <c r="E8" s="6"/>
      <c r="F8" s="16"/>
      <c r="G8" s="35"/>
      <c r="H8" s="16"/>
      <c r="I8" s="16"/>
      <c r="J8" s="16"/>
      <c r="K8" s="35"/>
      <c r="L8" s="42"/>
      <c r="M8" s="16">
        <v>823.6</v>
      </c>
      <c r="N8" s="7"/>
      <c r="O8" s="7"/>
      <c r="P8" s="35">
        <f t="shared" si="2"/>
        <v>823.6</v>
      </c>
      <c r="Q8" s="39">
        <f t="shared" si="0"/>
        <v>823.6</v>
      </c>
      <c r="R8" s="7"/>
      <c r="S8" s="7"/>
      <c r="T8" s="7"/>
      <c r="U8" s="35"/>
      <c r="V8" s="39">
        <f t="shared" si="1"/>
        <v>823.6</v>
      </c>
    </row>
    <row r="9" spans="1:22" ht="15">
      <c r="A9" s="89">
        <v>3</v>
      </c>
      <c r="B9" s="95" t="s">
        <v>21</v>
      </c>
      <c r="C9" s="5" t="s">
        <v>17</v>
      </c>
      <c r="D9" s="6"/>
      <c r="E9" s="6"/>
      <c r="F9" s="16"/>
      <c r="G9" s="35"/>
      <c r="H9" s="16"/>
      <c r="I9" s="16"/>
      <c r="J9" s="16"/>
      <c r="K9" s="35"/>
      <c r="L9" s="42"/>
      <c r="M9" s="29">
        <v>2</v>
      </c>
      <c r="N9" s="31"/>
      <c r="O9" s="31"/>
      <c r="P9" s="34">
        <f t="shared" si="2"/>
        <v>2</v>
      </c>
      <c r="Q9" s="38">
        <f t="shared" si="0"/>
        <v>2</v>
      </c>
      <c r="R9" s="31"/>
      <c r="S9" s="31"/>
      <c r="T9" s="31"/>
      <c r="U9" s="34"/>
      <c r="V9" s="38">
        <f t="shared" si="1"/>
        <v>2</v>
      </c>
    </row>
    <row r="10" spans="1:22" ht="15">
      <c r="A10" s="90"/>
      <c r="B10" s="96"/>
      <c r="C10" s="5" t="s">
        <v>11</v>
      </c>
      <c r="D10" s="6"/>
      <c r="E10" s="6"/>
      <c r="F10" s="16"/>
      <c r="G10" s="35"/>
      <c r="H10" s="16"/>
      <c r="I10" s="16"/>
      <c r="J10" s="16"/>
      <c r="K10" s="35"/>
      <c r="L10" s="42"/>
      <c r="M10" s="16">
        <v>175.66</v>
      </c>
      <c r="N10" s="7"/>
      <c r="O10" s="7"/>
      <c r="P10" s="35">
        <f t="shared" si="2"/>
        <v>175.66</v>
      </c>
      <c r="Q10" s="39">
        <f>L10+P10</f>
        <v>175.66</v>
      </c>
      <c r="R10" s="7"/>
      <c r="S10" s="7"/>
      <c r="T10" s="7"/>
      <c r="U10" s="35"/>
      <c r="V10" s="39">
        <f>Q10+U10</f>
        <v>175.66</v>
      </c>
    </row>
    <row r="11" spans="1:22" ht="15">
      <c r="A11" s="89">
        <v>4</v>
      </c>
      <c r="B11" s="99" t="s">
        <v>51</v>
      </c>
      <c r="C11" s="5" t="s">
        <v>52</v>
      </c>
      <c r="D11" s="6"/>
      <c r="E11" s="6"/>
      <c r="F11" s="16"/>
      <c r="G11" s="35"/>
      <c r="H11" s="16"/>
      <c r="I11" s="16"/>
      <c r="J11" s="16"/>
      <c r="K11" s="35"/>
      <c r="L11" s="42"/>
      <c r="M11" s="29">
        <v>10</v>
      </c>
      <c r="N11" s="31"/>
      <c r="O11" s="31"/>
      <c r="P11" s="34">
        <f t="shared" si="2"/>
        <v>10</v>
      </c>
      <c r="Q11" s="38">
        <f>L11+P11</f>
        <v>10</v>
      </c>
      <c r="R11" s="7"/>
      <c r="S11" s="7"/>
      <c r="T11" s="7"/>
      <c r="U11" s="35"/>
      <c r="V11" s="38">
        <f>Q11+U11</f>
        <v>10</v>
      </c>
    </row>
    <row r="12" spans="1:22" ht="15">
      <c r="A12" s="90"/>
      <c r="B12" s="100"/>
      <c r="C12" s="5" t="s">
        <v>11</v>
      </c>
      <c r="D12" s="6"/>
      <c r="E12" s="6"/>
      <c r="F12" s="16"/>
      <c r="G12" s="35"/>
      <c r="H12" s="16"/>
      <c r="I12" s="16"/>
      <c r="J12" s="16"/>
      <c r="K12" s="35"/>
      <c r="L12" s="42"/>
      <c r="M12" s="16">
        <v>80.51</v>
      </c>
      <c r="N12" s="7"/>
      <c r="O12" s="7"/>
      <c r="P12" s="35">
        <f t="shared" si="2"/>
        <v>80.51</v>
      </c>
      <c r="Q12" s="39">
        <f>L12+P12</f>
        <v>80.51</v>
      </c>
      <c r="R12" s="7"/>
      <c r="S12" s="7"/>
      <c r="T12" s="7"/>
      <c r="U12" s="35"/>
      <c r="V12" s="39">
        <f>Q12+U12</f>
        <v>80.51</v>
      </c>
    </row>
    <row r="13" spans="1:22" ht="15">
      <c r="A13" s="67">
        <v>5</v>
      </c>
      <c r="B13" s="9" t="s">
        <v>12</v>
      </c>
      <c r="C13" s="5" t="s">
        <v>11</v>
      </c>
      <c r="D13" s="6"/>
      <c r="E13" s="6"/>
      <c r="F13" s="16">
        <v>5.33</v>
      </c>
      <c r="G13" s="35">
        <f>SUM(D13:F13)</f>
        <v>5.33</v>
      </c>
      <c r="H13" s="16"/>
      <c r="I13" s="16"/>
      <c r="J13" s="16"/>
      <c r="K13" s="35"/>
      <c r="L13" s="42">
        <f>G13+K13</f>
        <v>5.33</v>
      </c>
      <c r="M13" s="16"/>
      <c r="N13" s="7"/>
      <c r="O13" s="7"/>
      <c r="P13" s="35"/>
      <c r="Q13" s="39">
        <f t="shared" si="0"/>
        <v>5.33</v>
      </c>
      <c r="R13" s="7"/>
      <c r="S13" s="7"/>
      <c r="T13" s="7"/>
      <c r="U13" s="35"/>
      <c r="V13" s="39">
        <f t="shared" si="1"/>
        <v>5.33</v>
      </c>
    </row>
    <row r="14" spans="1:22" ht="14.25">
      <c r="A14" s="10"/>
      <c r="B14" s="10" t="s">
        <v>13</v>
      </c>
      <c r="C14" s="11" t="s">
        <v>11</v>
      </c>
      <c r="D14" s="12"/>
      <c r="E14" s="12"/>
      <c r="F14" s="12">
        <f>F6+F8+F10+F13+F12</f>
        <v>269.7</v>
      </c>
      <c r="G14" s="70">
        <f>SUM(D14:F14)</f>
        <v>269.7</v>
      </c>
      <c r="H14" s="12"/>
      <c r="I14" s="12"/>
      <c r="J14" s="12"/>
      <c r="K14" s="70"/>
      <c r="L14" s="74">
        <f>G14+K14</f>
        <v>269.7</v>
      </c>
      <c r="M14" s="12">
        <f>M6+M8+M10+M13+M12</f>
        <v>1079.77</v>
      </c>
      <c r="N14" s="12"/>
      <c r="O14" s="12"/>
      <c r="P14" s="70">
        <f>SUM(M14:O14)</f>
        <v>1079.77</v>
      </c>
      <c r="Q14" s="73">
        <f>L14+P14</f>
        <v>1349.47</v>
      </c>
      <c r="R14" s="12"/>
      <c r="S14" s="12"/>
      <c r="T14" s="12"/>
      <c r="U14" s="70"/>
      <c r="V14" s="73">
        <f>Q14+U14</f>
        <v>1349.47</v>
      </c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</sheetData>
  <sheetProtection/>
  <mergeCells count="14">
    <mergeCell ref="A5:A6"/>
    <mergeCell ref="B5:B6"/>
    <mergeCell ref="A11:A12"/>
    <mergeCell ref="B11:B12"/>
    <mergeCell ref="A7:A8"/>
    <mergeCell ref="B7:B8"/>
    <mergeCell ref="A9:A10"/>
    <mergeCell ref="B9:B10"/>
    <mergeCell ref="A4:F4"/>
    <mergeCell ref="A2:A3"/>
    <mergeCell ref="B2:B3"/>
    <mergeCell ref="C2:C3"/>
    <mergeCell ref="A1:V1"/>
    <mergeCell ref="D2:V2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8"/>
  <sheetViews>
    <sheetView zoomScale="70" zoomScaleNormal="70" zoomScalePageLayoutView="0" workbookViewId="0" topLeftCell="A1">
      <selection activeCell="F13" sqref="F13"/>
    </sheetView>
  </sheetViews>
  <sheetFormatPr defaultColWidth="8.796875" defaultRowHeight="14.25"/>
  <cols>
    <col min="1" max="1" width="4.3984375" style="1" customWidth="1"/>
    <col min="2" max="2" width="25.5" style="1" customWidth="1"/>
    <col min="3" max="3" width="5" style="1" customWidth="1"/>
    <col min="4" max="4" width="6.59765625" style="1" bestFit="1" customWidth="1"/>
    <col min="5" max="5" width="7.5" style="1" bestFit="1" customWidth="1"/>
    <col min="6" max="6" width="5.8984375" style="1" bestFit="1" customWidth="1"/>
    <col min="7" max="7" width="8" style="1" customWidth="1"/>
    <col min="8" max="8" width="6.69921875" style="1" bestFit="1" customWidth="1"/>
    <col min="9" max="9" width="4.3984375" style="1" bestFit="1" customWidth="1"/>
    <col min="10" max="10" width="5.3984375" style="1" customWidth="1"/>
    <col min="11" max="11" width="8.5" style="1" customWidth="1"/>
    <col min="12" max="12" width="9.3984375" style="1" customWidth="1"/>
    <col min="13" max="13" width="5.3984375" style="1" bestFit="1" customWidth="1"/>
    <col min="14" max="14" width="6.5" style="1" bestFit="1" customWidth="1"/>
    <col min="15" max="15" width="8.3984375" style="1" bestFit="1" customWidth="1"/>
    <col min="16" max="16" width="9.09765625" style="1" customWidth="1"/>
    <col min="17" max="17" width="8.6992187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" style="1" customWidth="1"/>
    <col min="22" max="16384" width="9" style="1" customWidth="1"/>
  </cols>
  <sheetData>
    <row r="1" spans="1:22" ht="20.25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8.75" customHeight="1">
      <c r="A2" s="93" t="s">
        <v>0</v>
      </c>
      <c r="B2" s="93" t="s">
        <v>1</v>
      </c>
      <c r="C2" s="93" t="s">
        <v>2</v>
      </c>
      <c r="D2" s="84" t="s">
        <v>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45">
      <c r="A3" s="94"/>
      <c r="B3" s="94"/>
      <c r="C3" s="94"/>
      <c r="D3" s="4" t="s">
        <v>37</v>
      </c>
      <c r="E3" s="4" t="s">
        <v>38</v>
      </c>
      <c r="F3" s="4" t="s">
        <v>39</v>
      </c>
      <c r="G3" s="32" t="s">
        <v>4</v>
      </c>
      <c r="H3" s="4" t="s">
        <v>40</v>
      </c>
      <c r="I3" s="4" t="s">
        <v>41</v>
      </c>
      <c r="J3" s="4" t="s">
        <v>42</v>
      </c>
      <c r="K3" s="32" t="s">
        <v>5</v>
      </c>
      <c r="L3" s="36" t="s">
        <v>6</v>
      </c>
      <c r="M3" s="4" t="s">
        <v>43</v>
      </c>
      <c r="N3" s="4" t="s">
        <v>44</v>
      </c>
      <c r="O3" s="4" t="s">
        <v>45</v>
      </c>
      <c r="P3" s="32" t="s">
        <v>7</v>
      </c>
      <c r="Q3" s="36" t="s">
        <v>8</v>
      </c>
      <c r="R3" s="4" t="s">
        <v>46</v>
      </c>
      <c r="S3" s="4" t="s">
        <v>47</v>
      </c>
      <c r="T3" s="4" t="s">
        <v>48</v>
      </c>
      <c r="U3" s="32" t="s">
        <v>9</v>
      </c>
      <c r="V3" s="36" t="s">
        <v>10</v>
      </c>
    </row>
    <row r="4" spans="1:22" ht="15" customHeight="1">
      <c r="A4" s="87" t="s">
        <v>60</v>
      </c>
      <c r="B4" s="88"/>
      <c r="C4" s="88"/>
      <c r="D4" s="88"/>
      <c r="E4" s="88"/>
      <c r="F4" s="88"/>
      <c r="G4" s="33"/>
      <c r="H4" s="3"/>
      <c r="I4" s="3"/>
      <c r="J4" s="3"/>
      <c r="K4" s="33"/>
      <c r="L4" s="40"/>
      <c r="M4" s="3"/>
      <c r="N4" s="3"/>
      <c r="O4" s="3"/>
      <c r="P4" s="33"/>
      <c r="Q4" s="40"/>
      <c r="R4" s="3"/>
      <c r="S4" s="3"/>
      <c r="T4" s="3"/>
      <c r="U4" s="33"/>
      <c r="V4" s="37"/>
    </row>
    <row r="5" spans="1:22" ht="15">
      <c r="A5" s="89">
        <v>1</v>
      </c>
      <c r="B5" s="91" t="s">
        <v>22</v>
      </c>
      <c r="C5" s="5" t="s">
        <v>15</v>
      </c>
      <c r="D5" s="6"/>
      <c r="E5" s="16"/>
      <c r="F5" s="16">
        <v>3</v>
      </c>
      <c r="G5" s="35">
        <f>SUM(D5:F5)</f>
        <v>3</v>
      </c>
      <c r="H5" s="16">
        <v>1</v>
      </c>
      <c r="I5" s="6"/>
      <c r="J5" s="6"/>
      <c r="K5" s="35">
        <f>SUM(H5:J5)</f>
        <v>1</v>
      </c>
      <c r="L5" s="42">
        <f>G5+K5</f>
        <v>4</v>
      </c>
      <c r="M5" s="6"/>
      <c r="N5" s="7"/>
      <c r="O5" s="7"/>
      <c r="P5" s="35"/>
      <c r="Q5" s="39">
        <f>L5+P5</f>
        <v>4</v>
      </c>
      <c r="R5" s="7"/>
      <c r="S5" s="7"/>
      <c r="T5" s="7"/>
      <c r="U5" s="35"/>
      <c r="V5" s="39">
        <f>Q5+U5</f>
        <v>4</v>
      </c>
    </row>
    <row r="6" spans="1:22" ht="15">
      <c r="A6" s="90"/>
      <c r="B6" s="92"/>
      <c r="C6" s="5" t="s">
        <v>11</v>
      </c>
      <c r="D6" s="6"/>
      <c r="E6" s="16"/>
      <c r="F6" s="16">
        <v>167.79</v>
      </c>
      <c r="G6" s="35">
        <f>SUM(D6:F6)</f>
        <v>167.79</v>
      </c>
      <c r="H6" s="16">
        <v>40.67</v>
      </c>
      <c r="I6" s="6"/>
      <c r="J6" s="6"/>
      <c r="K6" s="35">
        <f>SUM(H6:J6)</f>
        <v>40.67</v>
      </c>
      <c r="L6" s="42">
        <f>G6+K6</f>
        <v>208.45999999999998</v>
      </c>
      <c r="M6" s="6"/>
      <c r="N6" s="7"/>
      <c r="O6" s="7"/>
      <c r="P6" s="35"/>
      <c r="Q6" s="39">
        <f>L6+P6</f>
        <v>208.45999999999998</v>
      </c>
      <c r="R6" s="7"/>
      <c r="S6" s="7"/>
      <c r="T6" s="7"/>
      <c r="U6" s="35"/>
      <c r="V6" s="39">
        <f>Q6+U6</f>
        <v>208.45999999999998</v>
      </c>
    </row>
    <row r="7" spans="1:22" ht="15">
      <c r="A7" s="76">
        <v>2</v>
      </c>
      <c r="B7" s="9" t="s">
        <v>12</v>
      </c>
      <c r="C7" s="5" t="s">
        <v>11</v>
      </c>
      <c r="D7" s="6"/>
      <c r="E7" s="16">
        <v>341</v>
      </c>
      <c r="F7" s="16">
        <v>160</v>
      </c>
      <c r="G7" s="35">
        <f>SUM(D7:F7)</f>
        <v>501</v>
      </c>
      <c r="H7" s="16"/>
      <c r="I7" s="6"/>
      <c r="J7" s="6"/>
      <c r="K7" s="35"/>
      <c r="L7" s="42">
        <f>G7+K7</f>
        <v>501</v>
      </c>
      <c r="M7" s="6"/>
      <c r="N7" s="7"/>
      <c r="O7" s="7"/>
      <c r="P7" s="35"/>
      <c r="Q7" s="39">
        <f>L7+P7</f>
        <v>501</v>
      </c>
      <c r="R7" s="7"/>
      <c r="S7" s="7"/>
      <c r="T7" s="7"/>
      <c r="U7" s="35"/>
      <c r="V7" s="39">
        <f>Q7+U7</f>
        <v>501</v>
      </c>
    </row>
    <row r="8" spans="1:22" ht="14.25">
      <c r="A8" s="10"/>
      <c r="B8" s="10" t="s">
        <v>13</v>
      </c>
      <c r="C8" s="11" t="s">
        <v>11</v>
      </c>
      <c r="D8" s="12"/>
      <c r="E8" s="68">
        <f>E6+E7</f>
        <v>341</v>
      </c>
      <c r="F8" s="68">
        <f>F6+F7</f>
        <v>327.78999999999996</v>
      </c>
      <c r="G8" s="70">
        <f>SUM(D8:F8)</f>
        <v>668.79</v>
      </c>
      <c r="H8" s="68">
        <f>H6+H7</f>
        <v>40.67</v>
      </c>
      <c r="I8" s="12"/>
      <c r="J8" s="12"/>
      <c r="K8" s="70">
        <f>SUM(H8:J8)</f>
        <v>40.67</v>
      </c>
      <c r="L8" s="74">
        <f>G8+K8</f>
        <v>709.4599999999999</v>
      </c>
      <c r="M8" s="12"/>
      <c r="N8" s="12"/>
      <c r="O8" s="12"/>
      <c r="P8" s="70"/>
      <c r="Q8" s="73">
        <f>L8+P8</f>
        <v>709.4599999999999</v>
      </c>
      <c r="R8" s="12"/>
      <c r="S8" s="12"/>
      <c r="T8" s="12"/>
      <c r="U8" s="70"/>
      <c r="V8" s="73">
        <f>Q8+U8</f>
        <v>709.4599999999999</v>
      </c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</sheetData>
  <sheetProtection/>
  <mergeCells count="8">
    <mergeCell ref="A1:V1"/>
    <mergeCell ref="D2:V2"/>
    <mergeCell ref="A4:F4"/>
    <mergeCell ref="A2:A3"/>
    <mergeCell ref="B2:B3"/>
    <mergeCell ref="C2:C3"/>
    <mergeCell ref="A5:A6"/>
    <mergeCell ref="B5:B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2"/>
  <sheetViews>
    <sheetView zoomScale="70" zoomScaleNormal="70" zoomScalePageLayoutView="0" workbookViewId="0" topLeftCell="A1">
      <selection activeCell="I21" sqref="I21"/>
    </sheetView>
  </sheetViews>
  <sheetFormatPr defaultColWidth="8.796875" defaultRowHeight="14.25"/>
  <cols>
    <col min="1" max="1" width="4.3984375" style="1" customWidth="1"/>
    <col min="2" max="2" width="26.69921875" style="1" customWidth="1"/>
    <col min="3" max="3" width="5.09765625" style="1" customWidth="1"/>
    <col min="4" max="4" width="6.59765625" style="1" bestFit="1" customWidth="1"/>
    <col min="5" max="5" width="7.5" style="1" bestFit="1" customWidth="1"/>
    <col min="6" max="6" width="5.3984375" style="1" bestFit="1" customWidth="1"/>
    <col min="7" max="7" width="8" style="1" customWidth="1"/>
    <col min="8" max="8" width="6.69921875" style="1" bestFit="1" customWidth="1"/>
    <col min="9" max="9" width="4.3984375" style="1" bestFit="1" customWidth="1"/>
    <col min="10" max="10" width="5.3984375" style="1" bestFit="1" customWidth="1"/>
    <col min="11" max="11" width="9" style="1" customWidth="1"/>
    <col min="12" max="12" width="10.19921875" style="1" customWidth="1"/>
    <col min="13" max="13" width="5.3984375" style="1" bestFit="1" customWidth="1"/>
    <col min="14" max="14" width="6.5" style="1" bestFit="1" customWidth="1"/>
    <col min="15" max="15" width="8.3984375" style="1" bestFit="1" customWidth="1"/>
    <col min="16" max="16" width="9.69921875" style="1" customWidth="1"/>
    <col min="17" max="17" width="8.398437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" style="1" customWidth="1"/>
    <col min="22" max="16384" width="9" style="1" customWidth="1"/>
  </cols>
  <sheetData>
    <row r="1" spans="1:22" ht="20.25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8.75" customHeight="1">
      <c r="A2" s="93" t="s">
        <v>0</v>
      </c>
      <c r="B2" s="93" t="s">
        <v>1</v>
      </c>
      <c r="C2" s="93" t="s">
        <v>2</v>
      </c>
      <c r="D2" s="84" t="s">
        <v>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45">
      <c r="A3" s="94"/>
      <c r="B3" s="94"/>
      <c r="C3" s="94"/>
      <c r="D3" s="4" t="s">
        <v>37</v>
      </c>
      <c r="E3" s="4" t="s">
        <v>38</v>
      </c>
      <c r="F3" s="4" t="s">
        <v>39</v>
      </c>
      <c r="G3" s="32" t="s">
        <v>4</v>
      </c>
      <c r="H3" s="4" t="s">
        <v>40</v>
      </c>
      <c r="I3" s="4" t="s">
        <v>41</v>
      </c>
      <c r="J3" s="4" t="s">
        <v>42</v>
      </c>
      <c r="K3" s="32" t="s">
        <v>5</v>
      </c>
      <c r="L3" s="36" t="s">
        <v>6</v>
      </c>
      <c r="M3" s="4" t="s">
        <v>43</v>
      </c>
      <c r="N3" s="4" t="s">
        <v>44</v>
      </c>
      <c r="O3" s="4" t="s">
        <v>45</v>
      </c>
      <c r="P3" s="32" t="s">
        <v>7</v>
      </c>
      <c r="Q3" s="36" t="s">
        <v>8</v>
      </c>
      <c r="R3" s="4" t="s">
        <v>46</v>
      </c>
      <c r="S3" s="4" t="s">
        <v>47</v>
      </c>
      <c r="T3" s="4" t="s">
        <v>48</v>
      </c>
      <c r="U3" s="32" t="s">
        <v>9</v>
      </c>
      <c r="V3" s="36" t="s">
        <v>10</v>
      </c>
    </row>
    <row r="4" spans="1:22" ht="15" customHeight="1">
      <c r="A4" s="87" t="s">
        <v>60</v>
      </c>
      <c r="B4" s="88"/>
      <c r="C4" s="88"/>
      <c r="D4" s="88"/>
      <c r="E4" s="88"/>
      <c r="F4" s="88"/>
      <c r="G4" s="33"/>
      <c r="H4" s="3"/>
      <c r="I4" s="3"/>
      <c r="J4" s="3"/>
      <c r="K4" s="33"/>
      <c r="L4" s="40"/>
      <c r="M4" s="3"/>
      <c r="N4" s="3"/>
      <c r="O4" s="3"/>
      <c r="P4" s="33"/>
      <c r="Q4" s="40"/>
      <c r="R4" s="3"/>
      <c r="S4" s="3"/>
      <c r="T4" s="3"/>
      <c r="U4" s="33"/>
      <c r="V4" s="37"/>
    </row>
    <row r="5" spans="1:22" ht="15">
      <c r="A5" s="89">
        <v>1</v>
      </c>
      <c r="B5" s="91" t="s">
        <v>16</v>
      </c>
      <c r="C5" s="5" t="s">
        <v>17</v>
      </c>
      <c r="D5" s="6"/>
      <c r="E5" s="29">
        <v>1</v>
      </c>
      <c r="F5" s="29"/>
      <c r="G5" s="34">
        <f aca="true" t="shared" si="0" ref="G5:G12">SUM(D5:F5)</f>
        <v>1</v>
      </c>
      <c r="H5" s="30"/>
      <c r="I5" s="30"/>
      <c r="J5" s="30"/>
      <c r="K5" s="34"/>
      <c r="L5" s="41">
        <f aca="true" t="shared" si="1" ref="L5:L12">G5+K5</f>
        <v>1</v>
      </c>
      <c r="M5" s="30"/>
      <c r="N5" s="31"/>
      <c r="O5" s="31"/>
      <c r="P5" s="34"/>
      <c r="Q5" s="38">
        <f aca="true" t="shared" si="2" ref="Q5:Q12">L5+P5</f>
        <v>1</v>
      </c>
      <c r="R5" s="31"/>
      <c r="S5" s="31"/>
      <c r="T5" s="31"/>
      <c r="U5" s="34"/>
      <c r="V5" s="38">
        <f aca="true" t="shared" si="3" ref="V5:V12">Q5+U5</f>
        <v>1</v>
      </c>
    </row>
    <row r="6" spans="1:22" ht="15">
      <c r="A6" s="90"/>
      <c r="B6" s="92"/>
      <c r="C6" s="5" t="s">
        <v>11</v>
      </c>
      <c r="D6" s="6"/>
      <c r="E6" s="16">
        <v>497</v>
      </c>
      <c r="F6" s="16"/>
      <c r="G6" s="35">
        <f t="shared" si="0"/>
        <v>497</v>
      </c>
      <c r="H6" s="6"/>
      <c r="I6" s="6"/>
      <c r="J6" s="6"/>
      <c r="K6" s="35"/>
      <c r="L6" s="42">
        <f t="shared" si="1"/>
        <v>497</v>
      </c>
      <c r="M6" s="6"/>
      <c r="N6" s="7"/>
      <c r="O6" s="7"/>
      <c r="P6" s="35"/>
      <c r="Q6" s="39">
        <f t="shared" si="2"/>
        <v>497</v>
      </c>
      <c r="R6" s="7"/>
      <c r="S6" s="7"/>
      <c r="T6" s="7"/>
      <c r="U6" s="35"/>
      <c r="V6" s="39">
        <f t="shared" si="3"/>
        <v>497</v>
      </c>
    </row>
    <row r="7" spans="1:22" ht="15">
      <c r="A7" s="89">
        <v>2</v>
      </c>
      <c r="B7" s="91" t="s">
        <v>22</v>
      </c>
      <c r="C7" s="5" t="s">
        <v>15</v>
      </c>
      <c r="D7" s="6"/>
      <c r="E7" s="16"/>
      <c r="F7" s="29">
        <v>2</v>
      </c>
      <c r="G7" s="34">
        <f t="shared" si="0"/>
        <v>2</v>
      </c>
      <c r="H7" s="30"/>
      <c r="I7" s="30"/>
      <c r="J7" s="30"/>
      <c r="K7" s="34"/>
      <c r="L7" s="41">
        <f t="shared" si="1"/>
        <v>2</v>
      </c>
      <c r="M7" s="30"/>
      <c r="N7" s="31"/>
      <c r="O7" s="31"/>
      <c r="P7" s="34"/>
      <c r="Q7" s="38">
        <f t="shared" si="2"/>
        <v>2</v>
      </c>
      <c r="R7" s="31"/>
      <c r="S7" s="31"/>
      <c r="T7" s="31"/>
      <c r="U7" s="34"/>
      <c r="V7" s="38">
        <f t="shared" si="3"/>
        <v>2</v>
      </c>
    </row>
    <row r="8" spans="1:22" ht="15">
      <c r="A8" s="90"/>
      <c r="B8" s="92"/>
      <c r="C8" s="5" t="s">
        <v>11</v>
      </c>
      <c r="D8" s="6"/>
      <c r="E8" s="16"/>
      <c r="F8" s="16">
        <v>83.91</v>
      </c>
      <c r="G8" s="35">
        <f t="shared" si="0"/>
        <v>83.91</v>
      </c>
      <c r="H8" s="6"/>
      <c r="I8" s="6"/>
      <c r="J8" s="6"/>
      <c r="K8" s="35"/>
      <c r="L8" s="42">
        <f t="shared" si="1"/>
        <v>83.91</v>
      </c>
      <c r="M8" s="6"/>
      <c r="N8" s="7"/>
      <c r="O8" s="7"/>
      <c r="P8" s="35"/>
      <c r="Q8" s="39">
        <f t="shared" si="2"/>
        <v>83.91</v>
      </c>
      <c r="R8" s="7"/>
      <c r="S8" s="7"/>
      <c r="T8" s="7"/>
      <c r="U8" s="35"/>
      <c r="V8" s="39">
        <f t="shared" si="3"/>
        <v>83.91</v>
      </c>
    </row>
    <row r="9" spans="1:22" ht="18">
      <c r="A9" s="89">
        <v>3</v>
      </c>
      <c r="B9" s="99" t="s">
        <v>36</v>
      </c>
      <c r="C9" s="5" t="s">
        <v>26</v>
      </c>
      <c r="D9" s="6"/>
      <c r="E9" s="16"/>
      <c r="F9" s="16"/>
      <c r="G9" s="35"/>
      <c r="H9" s="6"/>
      <c r="I9" s="6"/>
      <c r="J9" s="6"/>
      <c r="K9" s="35"/>
      <c r="L9" s="42"/>
      <c r="M9" s="6"/>
      <c r="N9" s="7"/>
      <c r="O9" s="23">
        <v>25.86</v>
      </c>
      <c r="P9" s="35">
        <f>SUM(M9:O9)</f>
        <v>25.86</v>
      </c>
      <c r="Q9" s="39">
        <f t="shared" si="2"/>
        <v>25.86</v>
      </c>
      <c r="R9" s="7"/>
      <c r="S9" s="7"/>
      <c r="T9" s="7"/>
      <c r="U9" s="34"/>
      <c r="V9" s="39">
        <f t="shared" si="3"/>
        <v>25.86</v>
      </c>
    </row>
    <row r="10" spans="1:22" ht="15">
      <c r="A10" s="90"/>
      <c r="B10" s="100"/>
      <c r="C10" s="5" t="s">
        <v>11</v>
      </c>
      <c r="D10" s="6"/>
      <c r="E10" s="16"/>
      <c r="F10" s="16"/>
      <c r="G10" s="35"/>
      <c r="H10" s="6"/>
      <c r="I10" s="6"/>
      <c r="J10" s="6"/>
      <c r="K10" s="35"/>
      <c r="L10" s="42"/>
      <c r="M10" s="6"/>
      <c r="N10" s="7"/>
      <c r="O10" s="7">
        <v>3843.22</v>
      </c>
      <c r="P10" s="35">
        <f>SUM(M10:O10)</f>
        <v>3843.22</v>
      </c>
      <c r="Q10" s="39">
        <f t="shared" si="2"/>
        <v>3843.22</v>
      </c>
      <c r="R10" s="7">
        <v>528.81</v>
      </c>
      <c r="S10" s="7"/>
      <c r="T10" s="7"/>
      <c r="U10" s="35">
        <f>SUM(R10:T10)</f>
        <v>528.81</v>
      </c>
      <c r="V10" s="39">
        <f t="shared" si="3"/>
        <v>4372.03</v>
      </c>
    </row>
    <row r="11" spans="1:22" ht="15">
      <c r="A11" s="67">
        <v>4</v>
      </c>
      <c r="B11" s="9" t="s">
        <v>12</v>
      </c>
      <c r="C11" s="5" t="s">
        <v>11</v>
      </c>
      <c r="D11" s="6"/>
      <c r="E11" s="16">
        <v>341</v>
      </c>
      <c r="F11" s="16"/>
      <c r="G11" s="35">
        <f t="shared" si="0"/>
        <v>341</v>
      </c>
      <c r="H11" s="6"/>
      <c r="I11" s="6"/>
      <c r="J11" s="6"/>
      <c r="K11" s="35"/>
      <c r="L11" s="42">
        <f t="shared" si="1"/>
        <v>341</v>
      </c>
      <c r="M11" s="6"/>
      <c r="N11" s="7"/>
      <c r="O11" s="7"/>
      <c r="P11" s="35"/>
      <c r="Q11" s="39">
        <f t="shared" si="2"/>
        <v>341</v>
      </c>
      <c r="R11" s="7"/>
      <c r="S11" s="7"/>
      <c r="T11" s="7"/>
      <c r="U11" s="35"/>
      <c r="V11" s="39">
        <f t="shared" si="3"/>
        <v>341</v>
      </c>
    </row>
    <row r="12" spans="1:22" ht="14.25">
      <c r="A12" s="10"/>
      <c r="B12" s="10" t="s">
        <v>13</v>
      </c>
      <c r="C12" s="11" t="s">
        <v>11</v>
      </c>
      <c r="D12" s="12"/>
      <c r="E12" s="12">
        <f>E6+E8+E11+E10</f>
        <v>838</v>
      </c>
      <c r="F12" s="12">
        <f>F6+F8+F11+F10</f>
        <v>83.91</v>
      </c>
      <c r="G12" s="70">
        <f t="shared" si="0"/>
        <v>921.91</v>
      </c>
      <c r="H12" s="12"/>
      <c r="I12" s="12"/>
      <c r="J12" s="12"/>
      <c r="K12" s="70"/>
      <c r="L12" s="74">
        <f t="shared" si="1"/>
        <v>921.91</v>
      </c>
      <c r="M12" s="12"/>
      <c r="N12" s="12"/>
      <c r="O12" s="12">
        <f>O6+O8+O11+O10</f>
        <v>3843.22</v>
      </c>
      <c r="P12" s="70">
        <f>SUM(M12:O12)</f>
        <v>3843.22</v>
      </c>
      <c r="Q12" s="73">
        <f t="shared" si="2"/>
        <v>4765.13</v>
      </c>
      <c r="R12" s="12">
        <f>R6+R8+R11+R10</f>
        <v>528.81</v>
      </c>
      <c r="S12" s="12"/>
      <c r="T12" s="12"/>
      <c r="U12" s="70">
        <f>SUM(R12:T12)</f>
        <v>528.81</v>
      </c>
      <c r="V12" s="73">
        <f t="shared" si="3"/>
        <v>5293.9400000000005</v>
      </c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</sheetData>
  <sheetProtection/>
  <mergeCells count="12">
    <mergeCell ref="A5:A6"/>
    <mergeCell ref="B5:B6"/>
    <mergeCell ref="A9:A10"/>
    <mergeCell ref="B9:B10"/>
    <mergeCell ref="A7:A8"/>
    <mergeCell ref="B7:B8"/>
    <mergeCell ref="A2:A3"/>
    <mergeCell ref="A1:V1"/>
    <mergeCell ref="D2:V2"/>
    <mergeCell ref="B2:B3"/>
    <mergeCell ref="C2:C3"/>
    <mergeCell ref="A4:F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0"/>
  <sheetViews>
    <sheetView zoomScale="70" zoomScaleNormal="70" zoomScalePageLayoutView="0" workbookViewId="0" topLeftCell="A1">
      <selection activeCell="U3" sqref="U3:U10"/>
    </sheetView>
  </sheetViews>
  <sheetFormatPr defaultColWidth="8.796875" defaultRowHeight="14.25"/>
  <cols>
    <col min="1" max="1" width="4.3984375" style="1" customWidth="1"/>
    <col min="2" max="2" width="26.09765625" style="1" customWidth="1"/>
    <col min="3" max="3" width="4.69921875" style="1" customWidth="1"/>
    <col min="4" max="4" width="6.59765625" style="1" bestFit="1" customWidth="1"/>
    <col min="5" max="5" width="7.5" style="1" bestFit="1" customWidth="1"/>
    <col min="6" max="6" width="5.19921875" style="1" bestFit="1" customWidth="1"/>
    <col min="7" max="7" width="7.59765625" style="1" customWidth="1"/>
    <col min="8" max="8" width="6.69921875" style="1" bestFit="1" customWidth="1"/>
    <col min="9" max="9" width="4.3984375" style="1" bestFit="1" customWidth="1"/>
    <col min="10" max="10" width="5.3984375" style="1" bestFit="1" customWidth="1"/>
    <col min="11" max="11" width="9" style="1" customWidth="1"/>
    <col min="12" max="12" width="9.5" style="1" customWidth="1"/>
    <col min="13" max="13" width="6.3984375" style="1" bestFit="1" customWidth="1"/>
    <col min="14" max="14" width="6.5" style="1" bestFit="1" customWidth="1"/>
    <col min="15" max="15" width="8.3984375" style="1" bestFit="1" customWidth="1"/>
    <col min="16" max="16" width="9.3984375" style="1" customWidth="1"/>
    <col min="17" max="17" width="8.1992187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" style="1" customWidth="1"/>
    <col min="22" max="16384" width="9" style="1" customWidth="1"/>
  </cols>
  <sheetData>
    <row r="1" spans="1:22" ht="20.25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8.75" customHeight="1">
      <c r="A2" s="93" t="s">
        <v>0</v>
      </c>
      <c r="B2" s="93" t="s">
        <v>1</v>
      </c>
      <c r="C2" s="93" t="s">
        <v>2</v>
      </c>
      <c r="D2" s="84" t="s">
        <v>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45">
      <c r="A3" s="94"/>
      <c r="B3" s="94"/>
      <c r="C3" s="94"/>
      <c r="D3" s="4" t="s">
        <v>37</v>
      </c>
      <c r="E3" s="4" t="s">
        <v>38</v>
      </c>
      <c r="F3" s="4" t="s">
        <v>39</v>
      </c>
      <c r="G3" s="32" t="s">
        <v>4</v>
      </c>
      <c r="H3" s="4" t="s">
        <v>40</v>
      </c>
      <c r="I3" s="4" t="s">
        <v>41</v>
      </c>
      <c r="J3" s="4" t="s">
        <v>42</v>
      </c>
      <c r="K3" s="32" t="s">
        <v>5</v>
      </c>
      <c r="L3" s="36" t="s">
        <v>6</v>
      </c>
      <c r="M3" s="4" t="s">
        <v>43</v>
      </c>
      <c r="N3" s="4" t="s">
        <v>44</v>
      </c>
      <c r="O3" s="4" t="s">
        <v>45</v>
      </c>
      <c r="P3" s="32" t="s">
        <v>7</v>
      </c>
      <c r="Q3" s="36" t="s">
        <v>8</v>
      </c>
      <c r="R3" s="4" t="s">
        <v>46</v>
      </c>
      <c r="S3" s="4" t="s">
        <v>47</v>
      </c>
      <c r="T3" s="4" t="s">
        <v>48</v>
      </c>
      <c r="U3" s="32" t="s">
        <v>9</v>
      </c>
      <c r="V3" s="36" t="s">
        <v>10</v>
      </c>
    </row>
    <row r="4" spans="1:22" ht="15" customHeight="1">
      <c r="A4" s="87" t="s">
        <v>60</v>
      </c>
      <c r="B4" s="88"/>
      <c r="C4" s="88"/>
      <c r="D4" s="88"/>
      <c r="E4" s="88"/>
      <c r="F4" s="88"/>
      <c r="G4" s="33"/>
      <c r="H4" s="3"/>
      <c r="I4" s="3"/>
      <c r="J4" s="3"/>
      <c r="K4" s="33"/>
      <c r="L4" s="40"/>
      <c r="M4" s="3"/>
      <c r="N4" s="3"/>
      <c r="O4" s="3"/>
      <c r="P4" s="33"/>
      <c r="Q4" s="40"/>
      <c r="R4" s="3"/>
      <c r="S4" s="3"/>
      <c r="T4" s="3"/>
      <c r="U4" s="33"/>
      <c r="V4" s="37"/>
    </row>
    <row r="5" spans="1:22" ht="15">
      <c r="A5" s="89">
        <v>1</v>
      </c>
      <c r="B5" s="95" t="s">
        <v>16</v>
      </c>
      <c r="C5" s="5" t="s">
        <v>17</v>
      </c>
      <c r="D5" s="6"/>
      <c r="E5" s="6"/>
      <c r="F5" s="6"/>
      <c r="G5" s="35"/>
      <c r="H5" s="6"/>
      <c r="I5" s="6"/>
      <c r="J5" s="6"/>
      <c r="K5" s="35"/>
      <c r="L5" s="42"/>
      <c r="M5" s="16"/>
      <c r="N5" s="17">
        <v>4</v>
      </c>
      <c r="O5" s="7"/>
      <c r="P5" s="34">
        <f aca="true" t="shared" si="0" ref="P5:P10">SUM(M5:O5)</f>
        <v>4</v>
      </c>
      <c r="Q5" s="38">
        <f aca="true" t="shared" si="1" ref="Q5:Q10">L5+P5</f>
        <v>4</v>
      </c>
      <c r="R5" s="31"/>
      <c r="S5" s="31"/>
      <c r="T5" s="31"/>
      <c r="U5" s="34"/>
      <c r="V5" s="38">
        <f aca="true" t="shared" si="2" ref="V5:V10">Q5+U5</f>
        <v>4</v>
      </c>
    </row>
    <row r="6" spans="1:22" ht="15">
      <c r="A6" s="90"/>
      <c r="B6" s="96"/>
      <c r="C6" s="5" t="s">
        <v>11</v>
      </c>
      <c r="D6" s="6"/>
      <c r="E6" s="6"/>
      <c r="F6" s="6"/>
      <c r="G6" s="35"/>
      <c r="H6" s="6"/>
      <c r="I6" s="6"/>
      <c r="J6" s="6"/>
      <c r="K6" s="35"/>
      <c r="L6" s="42"/>
      <c r="M6" s="16"/>
      <c r="N6" s="17">
        <v>716.95</v>
      </c>
      <c r="O6" s="7"/>
      <c r="P6" s="35">
        <f t="shared" si="0"/>
        <v>716.95</v>
      </c>
      <c r="Q6" s="39">
        <f t="shared" si="1"/>
        <v>716.95</v>
      </c>
      <c r="R6" s="7"/>
      <c r="S6" s="7"/>
      <c r="T6" s="7"/>
      <c r="U6" s="35"/>
      <c r="V6" s="39">
        <f t="shared" si="2"/>
        <v>716.95</v>
      </c>
    </row>
    <row r="7" spans="1:22" ht="15">
      <c r="A7" s="89">
        <v>2</v>
      </c>
      <c r="B7" s="95" t="s">
        <v>53</v>
      </c>
      <c r="C7" s="5" t="s">
        <v>31</v>
      </c>
      <c r="D7" s="6"/>
      <c r="E7" s="6"/>
      <c r="F7" s="6"/>
      <c r="G7" s="35"/>
      <c r="H7" s="6"/>
      <c r="I7" s="6"/>
      <c r="J7" s="6"/>
      <c r="K7" s="35"/>
      <c r="L7" s="42"/>
      <c r="M7" s="29">
        <v>5</v>
      </c>
      <c r="N7" s="55"/>
      <c r="O7" s="31"/>
      <c r="P7" s="34">
        <f t="shared" si="0"/>
        <v>5</v>
      </c>
      <c r="Q7" s="38">
        <f t="shared" si="1"/>
        <v>5</v>
      </c>
      <c r="R7" s="31"/>
      <c r="S7" s="31"/>
      <c r="T7" s="31"/>
      <c r="U7" s="34"/>
      <c r="V7" s="38">
        <f t="shared" si="2"/>
        <v>5</v>
      </c>
    </row>
    <row r="8" spans="1:22" ht="15">
      <c r="A8" s="90"/>
      <c r="B8" s="96"/>
      <c r="C8" s="5" t="s">
        <v>11</v>
      </c>
      <c r="D8" s="6"/>
      <c r="E8" s="6"/>
      <c r="F8" s="6"/>
      <c r="G8" s="35"/>
      <c r="H8" s="6"/>
      <c r="I8" s="6"/>
      <c r="J8" s="6"/>
      <c r="K8" s="35"/>
      <c r="L8" s="42"/>
      <c r="M8" s="16">
        <v>585</v>
      </c>
      <c r="N8" s="17"/>
      <c r="O8" s="7"/>
      <c r="P8" s="35">
        <f t="shared" si="0"/>
        <v>585</v>
      </c>
      <c r="Q8" s="39">
        <f t="shared" si="1"/>
        <v>585</v>
      </c>
      <c r="R8" s="7"/>
      <c r="S8" s="7"/>
      <c r="T8" s="7"/>
      <c r="U8" s="35"/>
      <c r="V8" s="39">
        <f t="shared" si="2"/>
        <v>585</v>
      </c>
    </row>
    <row r="9" spans="1:22" ht="15">
      <c r="A9" s="67">
        <v>3</v>
      </c>
      <c r="B9" s="9" t="s">
        <v>12</v>
      </c>
      <c r="C9" s="5" t="s">
        <v>11</v>
      </c>
      <c r="D9" s="6"/>
      <c r="E9" s="6"/>
      <c r="F9" s="6"/>
      <c r="G9" s="35"/>
      <c r="H9" s="6"/>
      <c r="I9" s="6"/>
      <c r="J9" s="6"/>
      <c r="K9" s="35"/>
      <c r="L9" s="42"/>
      <c r="M9" s="16">
        <v>37.34</v>
      </c>
      <c r="N9" s="17"/>
      <c r="O9" s="7"/>
      <c r="P9" s="35">
        <f t="shared" si="0"/>
        <v>37.34</v>
      </c>
      <c r="Q9" s="39">
        <f t="shared" si="1"/>
        <v>37.34</v>
      </c>
      <c r="R9" s="7"/>
      <c r="S9" s="7"/>
      <c r="T9" s="7"/>
      <c r="U9" s="35"/>
      <c r="V9" s="39">
        <f t="shared" si="2"/>
        <v>37.34</v>
      </c>
    </row>
    <row r="10" spans="1:22" ht="14.25">
      <c r="A10" s="10"/>
      <c r="B10" s="10" t="s">
        <v>13</v>
      </c>
      <c r="C10" s="11" t="s">
        <v>11</v>
      </c>
      <c r="D10" s="12"/>
      <c r="E10" s="12"/>
      <c r="F10" s="12"/>
      <c r="G10" s="70"/>
      <c r="H10" s="12"/>
      <c r="I10" s="12"/>
      <c r="J10" s="12"/>
      <c r="K10" s="70"/>
      <c r="L10" s="74"/>
      <c r="M10" s="68">
        <f>M6+M8+M9</f>
        <v>622.34</v>
      </c>
      <c r="N10" s="68">
        <f>N6+N8+N9</f>
        <v>716.95</v>
      </c>
      <c r="O10" s="12"/>
      <c r="P10" s="70">
        <f t="shared" si="0"/>
        <v>1339.29</v>
      </c>
      <c r="Q10" s="73">
        <f t="shared" si="1"/>
        <v>1339.29</v>
      </c>
      <c r="R10" s="12"/>
      <c r="S10" s="12"/>
      <c r="T10" s="12"/>
      <c r="U10" s="70"/>
      <c r="V10" s="73">
        <f t="shared" si="2"/>
        <v>1339.29</v>
      </c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</sheetData>
  <sheetProtection/>
  <mergeCells count="10">
    <mergeCell ref="A1:V1"/>
    <mergeCell ref="D2:V2"/>
    <mergeCell ref="A4:F4"/>
    <mergeCell ref="A7:A8"/>
    <mergeCell ref="B7:B8"/>
    <mergeCell ref="A2:A3"/>
    <mergeCell ref="B2:B3"/>
    <mergeCell ref="C2:C3"/>
    <mergeCell ref="A5:A6"/>
    <mergeCell ref="B5:B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9"/>
  <sheetViews>
    <sheetView zoomScale="70" zoomScaleNormal="70" zoomScalePageLayoutView="0" workbookViewId="0" topLeftCell="A1">
      <selection activeCell="M21" sqref="M21:V21"/>
    </sheetView>
  </sheetViews>
  <sheetFormatPr defaultColWidth="8.796875" defaultRowHeight="14.25"/>
  <cols>
    <col min="1" max="1" width="3.3984375" style="1" customWidth="1"/>
    <col min="2" max="2" width="28" style="1" customWidth="1"/>
    <col min="3" max="3" width="4.8984375" style="1" customWidth="1"/>
    <col min="4" max="4" width="6.69921875" style="1" bestFit="1" customWidth="1"/>
    <col min="5" max="5" width="7.59765625" style="1" bestFit="1" customWidth="1"/>
    <col min="6" max="6" width="6.69921875" style="1" bestFit="1" customWidth="1"/>
    <col min="7" max="7" width="7.59765625" style="1" customWidth="1"/>
    <col min="8" max="8" width="6.69921875" style="1" bestFit="1" customWidth="1"/>
    <col min="9" max="9" width="4.3984375" style="1" bestFit="1" customWidth="1"/>
    <col min="10" max="10" width="7.3984375" style="1" bestFit="1" customWidth="1"/>
    <col min="11" max="11" width="8.09765625" style="1" customWidth="1"/>
    <col min="12" max="12" width="9" style="1" customWidth="1"/>
    <col min="13" max="13" width="7" style="1" customWidth="1"/>
    <col min="14" max="14" width="6.5" style="1" bestFit="1" customWidth="1"/>
    <col min="15" max="15" width="8.8984375" style="1" bestFit="1" customWidth="1"/>
    <col min="16" max="16" width="9" style="1" customWidth="1"/>
    <col min="17" max="17" width="8.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8.8984375" style="1" customWidth="1"/>
    <col min="22" max="16384" width="9" style="1" customWidth="1"/>
  </cols>
  <sheetData>
    <row r="1" spans="1:22" ht="20.25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8.75" customHeight="1">
      <c r="A2" s="93" t="s">
        <v>0</v>
      </c>
      <c r="B2" s="93" t="s">
        <v>1</v>
      </c>
      <c r="C2" s="93" t="s">
        <v>2</v>
      </c>
      <c r="D2" s="84" t="s">
        <v>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45">
      <c r="A3" s="94"/>
      <c r="B3" s="94"/>
      <c r="C3" s="94"/>
      <c r="D3" s="4" t="s">
        <v>37</v>
      </c>
      <c r="E3" s="4" t="s">
        <v>38</v>
      </c>
      <c r="F3" s="4" t="s">
        <v>39</v>
      </c>
      <c r="G3" s="32" t="s">
        <v>4</v>
      </c>
      <c r="H3" s="4" t="s">
        <v>40</v>
      </c>
      <c r="I3" s="4" t="s">
        <v>41</v>
      </c>
      <c r="J3" s="4" t="s">
        <v>42</v>
      </c>
      <c r="K3" s="32" t="s">
        <v>5</v>
      </c>
      <c r="L3" s="36" t="s">
        <v>6</v>
      </c>
      <c r="M3" s="4" t="s">
        <v>43</v>
      </c>
      <c r="N3" s="4" t="s">
        <v>44</v>
      </c>
      <c r="O3" s="4" t="s">
        <v>45</v>
      </c>
      <c r="P3" s="32" t="s">
        <v>7</v>
      </c>
      <c r="Q3" s="36" t="s">
        <v>8</v>
      </c>
      <c r="R3" s="4" t="s">
        <v>46</v>
      </c>
      <c r="S3" s="4" t="s">
        <v>47</v>
      </c>
      <c r="T3" s="4" t="s">
        <v>48</v>
      </c>
      <c r="U3" s="32" t="s">
        <v>9</v>
      </c>
      <c r="V3" s="36" t="s">
        <v>10</v>
      </c>
    </row>
    <row r="4" spans="1:22" ht="15" customHeight="1">
      <c r="A4" s="87" t="s">
        <v>60</v>
      </c>
      <c r="B4" s="88"/>
      <c r="C4" s="88"/>
      <c r="D4" s="88"/>
      <c r="E4" s="88"/>
      <c r="F4" s="88"/>
      <c r="G4" s="33"/>
      <c r="H4" s="3"/>
      <c r="I4" s="3"/>
      <c r="J4" s="3"/>
      <c r="K4" s="33"/>
      <c r="L4" s="40"/>
      <c r="M4" s="3"/>
      <c r="N4" s="3"/>
      <c r="O4" s="3"/>
      <c r="P4" s="33"/>
      <c r="Q4" s="40"/>
      <c r="R4" s="3"/>
      <c r="S4" s="3"/>
      <c r="T4" s="3"/>
      <c r="U4" s="33"/>
      <c r="V4" s="37"/>
    </row>
    <row r="5" spans="1:22" ht="15">
      <c r="A5" s="89">
        <v>1</v>
      </c>
      <c r="B5" s="91" t="s">
        <v>16</v>
      </c>
      <c r="C5" s="5" t="s">
        <v>17</v>
      </c>
      <c r="D5" s="16"/>
      <c r="E5" s="16"/>
      <c r="F5" s="16"/>
      <c r="G5" s="35"/>
      <c r="H5" s="16"/>
      <c r="I5" s="16"/>
      <c r="J5" s="29">
        <v>5</v>
      </c>
      <c r="K5" s="34">
        <f>SUM(H5:J5)</f>
        <v>5</v>
      </c>
      <c r="L5" s="41">
        <f aca="true" t="shared" si="0" ref="L5:L23">G5+K5</f>
        <v>5</v>
      </c>
      <c r="M5" s="29">
        <v>1</v>
      </c>
      <c r="N5" s="31"/>
      <c r="O5" s="82">
        <v>6</v>
      </c>
      <c r="P5" s="34">
        <f aca="true" t="shared" si="1" ref="P5:P10">SUM(M5:O5)</f>
        <v>7</v>
      </c>
      <c r="Q5" s="38">
        <f aca="true" t="shared" si="2" ref="Q5:Q23">L5+P5</f>
        <v>12</v>
      </c>
      <c r="R5" s="31"/>
      <c r="S5" s="31"/>
      <c r="T5" s="31">
        <v>3</v>
      </c>
      <c r="U5" s="34">
        <f aca="true" t="shared" si="3" ref="U5:U12">SUM(R5:T5)</f>
        <v>3</v>
      </c>
      <c r="V5" s="38">
        <f aca="true" t="shared" si="4" ref="V5:V28">Q5+U5</f>
        <v>15</v>
      </c>
    </row>
    <row r="6" spans="1:22" ht="15">
      <c r="A6" s="90"/>
      <c r="B6" s="92"/>
      <c r="C6" s="5" t="s">
        <v>11</v>
      </c>
      <c r="D6" s="16"/>
      <c r="E6" s="16"/>
      <c r="F6" s="16"/>
      <c r="G6" s="35"/>
      <c r="H6" s="16"/>
      <c r="I6" s="16"/>
      <c r="J6" s="16">
        <v>1886.71</v>
      </c>
      <c r="K6" s="35">
        <f>SUM(H6:J6)</f>
        <v>1886.71</v>
      </c>
      <c r="L6" s="42">
        <f t="shared" si="0"/>
        <v>1886.71</v>
      </c>
      <c r="M6" s="16">
        <v>316.1</v>
      </c>
      <c r="N6" s="7"/>
      <c r="O6" s="25">
        <v>671.19</v>
      </c>
      <c r="P6" s="35">
        <f t="shared" si="1"/>
        <v>987.2900000000001</v>
      </c>
      <c r="Q6" s="39">
        <f t="shared" si="2"/>
        <v>2874</v>
      </c>
      <c r="R6" s="7"/>
      <c r="S6" s="7"/>
      <c r="T6" s="7">
        <v>302.54</v>
      </c>
      <c r="U6" s="35">
        <f t="shared" si="3"/>
        <v>302.54</v>
      </c>
      <c r="V6" s="39">
        <f t="shared" si="4"/>
        <v>3176.54</v>
      </c>
    </row>
    <row r="7" spans="1:22" ht="15">
      <c r="A7" s="89">
        <v>2</v>
      </c>
      <c r="B7" s="95" t="s">
        <v>18</v>
      </c>
      <c r="C7" s="5" t="s">
        <v>17</v>
      </c>
      <c r="D7" s="16"/>
      <c r="E7" s="16"/>
      <c r="F7" s="16"/>
      <c r="G7" s="35"/>
      <c r="H7" s="16"/>
      <c r="I7" s="16"/>
      <c r="J7" s="29">
        <v>3</v>
      </c>
      <c r="K7" s="34">
        <f>SUM(H7:J7)</f>
        <v>3</v>
      </c>
      <c r="L7" s="41">
        <f t="shared" si="0"/>
        <v>3</v>
      </c>
      <c r="M7" s="29">
        <v>1</v>
      </c>
      <c r="N7" s="31"/>
      <c r="O7" s="82"/>
      <c r="P7" s="34">
        <f t="shared" si="1"/>
        <v>1</v>
      </c>
      <c r="Q7" s="38">
        <f t="shared" si="2"/>
        <v>4</v>
      </c>
      <c r="R7" s="31"/>
      <c r="S7" s="31"/>
      <c r="T7" s="31"/>
      <c r="U7" s="34"/>
      <c r="V7" s="38">
        <f t="shared" si="4"/>
        <v>4</v>
      </c>
    </row>
    <row r="8" spans="1:22" ht="15">
      <c r="A8" s="90"/>
      <c r="B8" s="96"/>
      <c r="C8" s="5" t="s">
        <v>11</v>
      </c>
      <c r="D8" s="16"/>
      <c r="E8" s="16"/>
      <c r="F8" s="16"/>
      <c r="G8" s="35"/>
      <c r="H8" s="16"/>
      <c r="I8" s="16"/>
      <c r="J8" s="16">
        <v>109.34</v>
      </c>
      <c r="K8" s="35">
        <f>SUM(H8:J8)</f>
        <v>109.34</v>
      </c>
      <c r="L8" s="42">
        <f t="shared" si="0"/>
        <v>109.34</v>
      </c>
      <c r="M8" s="16">
        <v>155.92</v>
      </c>
      <c r="N8" s="7"/>
      <c r="O8" s="25"/>
      <c r="P8" s="35">
        <f t="shared" si="1"/>
        <v>155.92</v>
      </c>
      <c r="Q8" s="39">
        <f t="shared" si="2"/>
        <v>265.26</v>
      </c>
      <c r="R8" s="7"/>
      <c r="S8" s="7"/>
      <c r="T8" s="7"/>
      <c r="U8" s="35"/>
      <c r="V8" s="39">
        <f t="shared" si="4"/>
        <v>265.26</v>
      </c>
    </row>
    <row r="9" spans="1:22" ht="18">
      <c r="A9" s="89">
        <v>3</v>
      </c>
      <c r="B9" s="95" t="s">
        <v>24</v>
      </c>
      <c r="C9" s="5" t="s">
        <v>26</v>
      </c>
      <c r="D9" s="16"/>
      <c r="E9" s="16"/>
      <c r="F9" s="16"/>
      <c r="G9" s="35"/>
      <c r="H9" s="16"/>
      <c r="I9" s="16"/>
      <c r="J9" s="16"/>
      <c r="K9" s="35"/>
      <c r="L9" s="42"/>
      <c r="M9" s="16">
        <v>8.62</v>
      </c>
      <c r="N9" s="7"/>
      <c r="O9" s="25"/>
      <c r="P9" s="35">
        <f t="shared" si="1"/>
        <v>8.62</v>
      </c>
      <c r="Q9" s="39">
        <f t="shared" si="2"/>
        <v>8.62</v>
      </c>
      <c r="R9" s="7"/>
      <c r="S9" s="7"/>
      <c r="T9" s="7"/>
      <c r="U9" s="35"/>
      <c r="V9" s="39">
        <f t="shared" si="4"/>
        <v>8.62</v>
      </c>
    </row>
    <row r="10" spans="1:22" ht="15">
      <c r="A10" s="90"/>
      <c r="B10" s="96"/>
      <c r="C10" s="5" t="s">
        <v>11</v>
      </c>
      <c r="D10" s="16"/>
      <c r="E10" s="16"/>
      <c r="F10" s="16"/>
      <c r="G10" s="35"/>
      <c r="H10" s="16"/>
      <c r="I10" s="16"/>
      <c r="J10" s="16"/>
      <c r="K10" s="35"/>
      <c r="L10" s="42"/>
      <c r="M10" s="16">
        <v>2200</v>
      </c>
      <c r="N10" s="7"/>
      <c r="O10" s="25"/>
      <c r="P10" s="35">
        <f t="shared" si="1"/>
        <v>2200</v>
      </c>
      <c r="Q10" s="39">
        <f t="shared" si="2"/>
        <v>2200</v>
      </c>
      <c r="R10" s="7"/>
      <c r="S10" s="7"/>
      <c r="T10" s="7"/>
      <c r="U10" s="35"/>
      <c r="V10" s="39">
        <f t="shared" si="4"/>
        <v>2200</v>
      </c>
    </row>
    <row r="11" spans="1:22" ht="15">
      <c r="A11" s="89">
        <v>4</v>
      </c>
      <c r="B11" s="99" t="s">
        <v>20</v>
      </c>
      <c r="C11" s="5" t="s">
        <v>17</v>
      </c>
      <c r="D11" s="29">
        <v>3</v>
      </c>
      <c r="E11" s="29">
        <v>4</v>
      </c>
      <c r="F11" s="29">
        <v>2</v>
      </c>
      <c r="G11" s="34">
        <f aca="true" t="shared" si="5" ref="G11:G23">SUM(D11:F11)</f>
        <v>9</v>
      </c>
      <c r="H11" s="29"/>
      <c r="I11" s="29"/>
      <c r="J11" s="29"/>
      <c r="K11" s="34"/>
      <c r="L11" s="41">
        <f t="shared" si="0"/>
        <v>9</v>
      </c>
      <c r="M11" s="29"/>
      <c r="N11" s="31"/>
      <c r="O11" s="82"/>
      <c r="P11" s="34"/>
      <c r="Q11" s="38">
        <f t="shared" si="2"/>
        <v>9</v>
      </c>
      <c r="R11" s="31"/>
      <c r="S11" s="31"/>
      <c r="T11" s="31">
        <v>2</v>
      </c>
      <c r="U11" s="34">
        <f t="shared" si="3"/>
        <v>2</v>
      </c>
      <c r="V11" s="38">
        <f t="shared" si="4"/>
        <v>11</v>
      </c>
    </row>
    <row r="12" spans="1:22" ht="15">
      <c r="A12" s="90"/>
      <c r="B12" s="100"/>
      <c r="C12" s="5" t="s">
        <v>11</v>
      </c>
      <c r="D12" s="16">
        <v>17.8</v>
      </c>
      <c r="E12" s="16">
        <v>23.73</v>
      </c>
      <c r="F12" s="16">
        <v>11.86</v>
      </c>
      <c r="G12" s="35">
        <f t="shared" si="5"/>
        <v>53.39</v>
      </c>
      <c r="H12" s="16"/>
      <c r="I12" s="16"/>
      <c r="J12" s="16"/>
      <c r="K12" s="35"/>
      <c r="L12" s="42">
        <f t="shared" si="0"/>
        <v>53.39</v>
      </c>
      <c r="M12" s="16"/>
      <c r="N12" s="7"/>
      <c r="O12" s="25"/>
      <c r="P12" s="35"/>
      <c r="Q12" s="39">
        <f t="shared" si="2"/>
        <v>53.39</v>
      </c>
      <c r="R12" s="7"/>
      <c r="S12" s="7"/>
      <c r="T12" s="7">
        <v>12.54</v>
      </c>
      <c r="U12" s="35">
        <f t="shared" si="3"/>
        <v>12.54</v>
      </c>
      <c r="V12" s="39">
        <f t="shared" si="4"/>
        <v>65.93</v>
      </c>
    </row>
    <row r="13" spans="1:22" ht="15">
      <c r="A13" s="89">
        <v>5</v>
      </c>
      <c r="B13" s="95" t="s">
        <v>28</v>
      </c>
      <c r="C13" s="5" t="s">
        <v>17</v>
      </c>
      <c r="D13" s="16"/>
      <c r="E13" s="16"/>
      <c r="F13" s="29">
        <v>1</v>
      </c>
      <c r="G13" s="34">
        <f t="shared" si="5"/>
        <v>1</v>
      </c>
      <c r="H13" s="29"/>
      <c r="I13" s="29"/>
      <c r="J13" s="29"/>
      <c r="K13" s="34"/>
      <c r="L13" s="41">
        <f t="shared" si="0"/>
        <v>1</v>
      </c>
      <c r="M13" s="29"/>
      <c r="N13" s="31"/>
      <c r="O13" s="82"/>
      <c r="P13" s="34"/>
      <c r="Q13" s="38">
        <f t="shared" si="2"/>
        <v>1</v>
      </c>
      <c r="R13" s="31"/>
      <c r="S13" s="31"/>
      <c r="T13" s="31"/>
      <c r="U13" s="34"/>
      <c r="V13" s="38">
        <f t="shared" si="4"/>
        <v>1</v>
      </c>
    </row>
    <row r="14" spans="1:22" ht="15">
      <c r="A14" s="90"/>
      <c r="B14" s="96"/>
      <c r="C14" s="5" t="s">
        <v>11</v>
      </c>
      <c r="D14" s="16"/>
      <c r="E14" s="16"/>
      <c r="F14" s="16">
        <v>3728.81</v>
      </c>
      <c r="G14" s="35">
        <f t="shared" si="5"/>
        <v>3728.81</v>
      </c>
      <c r="H14" s="16"/>
      <c r="I14" s="16"/>
      <c r="J14" s="16"/>
      <c r="K14" s="35"/>
      <c r="L14" s="42">
        <f t="shared" si="0"/>
        <v>3728.81</v>
      </c>
      <c r="M14" s="16"/>
      <c r="N14" s="7"/>
      <c r="O14" s="25"/>
      <c r="P14" s="35"/>
      <c r="Q14" s="39">
        <f t="shared" si="2"/>
        <v>3728.81</v>
      </c>
      <c r="R14" s="7"/>
      <c r="S14" s="7"/>
      <c r="T14" s="7"/>
      <c r="U14" s="35"/>
      <c r="V14" s="39">
        <f t="shared" si="4"/>
        <v>3728.81</v>
      </c>
    </row>
    <row r="15" spans="1:22" ht="15">
      <c r="A15" s="89">
        <v>6</v>
      </c>
      <c r="B15" s="95" t="s">
        <v>29</v>
      </c>
      <c r="C15" s="5" t="s">
        <v>15</v>
      </c>
      <c r="D15" s="16"/>
      <c r="E15" s="16"/>
      <c r="F15" s="27">
        <v>4</v>
      </c>
      <c r="G15" s="78">
        <f t="shared" si="5"/>
        <v>4</v>
      </c>
      <c r="H15" s="27"/>
      <c r="I15" s="27"/>
      <c r="J15" s="27"/>
      <c r="K15" s="78"/>
      <c r="L15" s="79">
        <f t="shared" si="0"/>
        <v>4</v>
      </c>
      <c r="M15" s="27"/>
      <c r="N15" s="28"/>
      <c r="O15" s="80">
        <v>0.5</v>
      </c>
      <c r="P15" s="78">
        <f>SUM(M15:O15)</f>
        <v>0.5</v>
      </c>
      <c r="Q15" s="81">
        <f t="shared" si="2"/>
        <v>4.5</v>
      </c>
      <c r="R15" s="28"/>
      <c r="S15" s="28"/>
      <c r="T15" s="28"/>
      <c r="U15" s="78"/>
      <c r="V15" s="81">
        <f t="shared" si="4"/>
        <v>4.5</v>
      </c>
    </row>
    <row r="16" spans="1:22" ht="15">
      <c r="A16" s="90"/>
      <c r="B16" s="96"/>
      <c r="C16" s="5" t="s">
        <v>11</v>
      </c>
      <c r="D16" s="16"/>
      <c r="E16" s="16"/>
      <c r="F16" s="16">
        <v>305.08</v>
      </c>
      <c r="G16" s="35">
        <f t="shared" si="5"/>
        <v>305.08</v>
      </c>
      <c r="H16" s="16"/>
      <c r="I16" s="16"/>
      <c r="J16" s="16"/>
      <c r="K16" s="35"/>
      <c r="L16" s="42">
        <f t="shared" si="0"/>
        <v>305.08</v>
      </c>
      <c r="M16" s="16"/>
      <c r="N16" s="7"/>
      <c r="O16" s="25">
        <v>336.61</v>
      </c>
      <c r="P16" s="35">
        <f>SUM(M16:O16)</f>
        <v>336.61</v>
      </c>
      <c r="Q16" s="39">
        <f t="shared" si="2"/>
        <v>641.69</v>
      </c>
      <c r="R16" s="7"/>
      <c r="S16" s="7"/>
      <c r="T16" s="7"/>
      <c r="U16" s="35"/>
      <c r="V16" s="39">
        <f t="shared" si="4"/>
        <v>641.69</v>
      </c>
    </row>
    <row r="17" spans="1:22" ht="15">
      <c r="A17" s="89">
        <v>7</v>
      </c>
      <c r="B17" s="95" t="s">
        <v>21</v>
      </c>
      <c r="C17" s="5" t="s">
        <v>17</v>
      </c>
      <c r="D17" s="16"/>
      <c r="E17" s="16"/>
      <c r="F17" s="16"/>
      <c r="G17" s="35"/>
      <c r="H17" s="16"/>
      <c r="I17" s="16"/>
      <c r="J17" s="16"/>
      <c r="K17" s="35"/>
      <c r="L17" s="42"/>
      <c r="M17" s="29">
        <v>3</v>
      </c>
      <c r="N17" s="31"/>
      <c r="O17" s="82"/>
      <c r="P17" s="34">
        <f aca="true" t="shared" si="6" ref="P17:P22">SUM(M17:O17)</f>
        <v>3</v>
      </c>
      <c r="Q17" s="38">
        <f aca="true" t="shared" si="7" ref="Q17:Q22">L17+P17</f>
        <v>3</v>
      </c>
      <c r="R17" s="31"/>
      <c r="S17" s="31"/>
      <c r="T17" s="31"/>
      <c r="U17" s="34"/>
      <c r="V17" s="38">
        <f t="shared" si="4"/>
        <v>3</v>
      </c>
    </row>
    <row r="18" spans="1:22" ht="15">
      <c r="A18" s="90"/>
      <c r="B18" s="96"/>
      <c r="C18" s="5" t="s">
        <v>11</v>
      </c>
      <c r="D18" s="16"/>
      <c r="E18" s="16"/>
      <c r="F18" s="16"/>
      <c r="G18" s="35"/>
      <c r="H18" s="16"/>
      <c r="I18" s="16"/>
      <c r="J18" s="16"/>
      <c r="K18" s="35"/>
      <c r="L18" s="42"/>
      <c r="M18" s="16">
        <v>392.11</v>
      </c>
      <c r="N18" s="7"/>
      <c r="O18" s="25"/>
      <c r="P18" s="35">
        <f t="shared" si="6"/>
        <v>392.11</v>
      </c>
      <c r="Q18" s="39">
        <f t="shared" si="7"/>
        <v>392.11</v>
      </c>
      <c r="R18" s="7"/>
      <c r="S18" s="7"/>
      <c r="T18" s="7"/>
      <c r="U18" s="35"/>
      <c r="V18" s="39">
        <f t="shared" si="4"/>
        <v>392.11</v>
      </c>
    </row>
    <row r="19" spans="1:22" ht="15">
      <c r="A19" s="89">
        <v>8</v>
      </c>
      <c r="B19" s="95" t="s">
        <v>53</v>
      </c>
      <c r="C19" s="5" t="s">
        <v>31</v>
      </c>
      <c r="D19" s="16"/>
      <c r="E19" s="16"/>
      <c r="F19" s="16"/>
      <c r="G19" s="35"/>
      <c r="H19" s="16"/>
      <c r="I19" s="16"/>
      <c r="J19" s="16"/>
      <c r="K19" s="35"/>
      <c r="L19" s="42"/>
      <c r="M19" s="16">
        <v>4.46</v>
      </c>
      <c r="N19" s="7"/>
      <c r="O19" s="25"/>
      <c r="P19" s="35">
        <f t="shared" si="6"/>
        <v>4.46</v>
      </c>
      <c r="Q19" s="39">
        <f t="shared" si="7"/>
        <v>4.46</v>
      </c>
      <c r="R19" s="7"/>
      <c r="S19" s="7"/>
      <c r="T19" s="7"/>
      <c r="U19" s="35"/>
      <c r="V19" s="39">
        <f t="shared" si="4"/>
        <v>4.46</v>
      </c>
    </row>
    <row r="20" spans="1:22" ht="15">
      <c r="A20" s="90"/>
      <c r="B20" s="96"/>
      <c r="C20" s="5" t="s">
        <v>11</v>
      </c>
      <c r="D20" s="16"/>
      <c r="E20" s="16"/>
      <c r="F20" s="16"/>
      <c r="G20" s="35"/>
      <c r="H20" s="16"/>
      <c r="I20" s="16"/>
      <c r="J20" s="16"/>
      <c r="K20" s="35"/>
      <c r="L20" s="42"/>
      <c r="M20" s="16">
        <v>521.82</v>
      </c>
      <c r="N20" s="7"/>
      <c r="O20" s="25"/>
      <c r="P20" s="35">
        <f t="shared" si="6"/>
        <v>521.82</v>
      </c>
      <c r="Q20" s="39">
        <f t="shared" si="7"/>
        <v>521.82</v>
      </c>
      <c r="R20" s="7"/>
      <c r="S20" s="7"/>
      <c r="T20" s="7"/>
      <c r="U20" s="35"/>
      <c r="V20" s="39">
        <f t="shared" si="4"/>
        <v>521.82</v>
      </c>
    </row>
    <row r="21" spans="1:22" ht="15">
      <c r="A21" s="89">
        <v>9</v>
      </c>
      <c r="B21" s="99" t="s">
        <v>51</v>
      </c>
      <c r="C21" s="5" t="s">
        <v>52</v>
      </c>
      <c r="D21" s="16"/>
      <c r="E21" s="16"/>
      <c r="F21" s="16"/>
      <c r="G21" s="35"/>
      <c r="H21" s="16"/>
      <c r="I21" s="16"/>
      <c r="J21" s="16"/>
      <c r="K21" s="35"/>
      <c r="L21" s="42"/>
      <c r="M21" s="29">
        <v>10</v>
      </c>
      <c r="N21" s="31"/>
      <c r="O21" s="82"/>
      <c r="P21" s="34">
        <f t="shared" si="6"/>
        <v>10</v>
      </c>
      <c r="Q21" s="38">
        <f t="shared" si="7"/>
        <v>10</v>
      </c>
      <c r="R21" s="31"/>
      <c r="S21" s="31"/>
      <c r="T21" s="31"/>
      <c r="U21" s="34"/>
      <c r="V21" s="38">
        <f t="shared" si="4"/>
        <v>10</v>
      </c>
    </row>
    <row r="22" spans="1:22" ht="15">
      <c r="A22" s="90"/>
      <c r="B22" s="100"/>
      <c r="C22" s="5" t="s">
        <v>11</v>
      </c>
      <c r="D22" s="16"/>
      <c r="E22" s="16"/>
      <c r="F22" s="16"/>
      <c r="G22" s="35"/>
      <c r="H22" s="16"/>
      <c r="I22" s="16"/>
      <c r="J22" s="16"/>
      <c r="K22" s="35"/>
      <c r="L22" s="42"/>
      <c r="M22" s="16">
        <v>80.51</v>
      </c>
      <c r="N22" s="7"/>
      <c r="O22" s="25"/>
      <c r="P22" s="35">
        <f t="shared" si="6"/>
        <v>80.51</v>
      </c>
      <c r="Q22" s="39">
        <f t="shared" si="7"/>
        <v>80.51</v>
      </c>
      <c r="R22" s="7"/>
      <c r="S22" s="7"/>
      <c r="T22" s="7"/>
      <c r="U22" s="35"/>
      <c r="V22" s="39">
        <f t="shared" si="4"/>
        <v>80.51</v>
      </c>
    </row>
    <row r="23" spans="1:22" ht="15">
      <c r="A23" s="8">
        <v>10</v>
      </c>
      <c r="B23" s="9" t="s">
        <v>12</v>
      </c>
      <c r="C23" s="5" t="s">
        <v>11</v>
      </c>
      <c r="D23" s="16"/>
      <c r="E23" s="16"/>
      <c r="F23" s="16">
        <v>266.95</v>
      </c>
      <c r="G23" s="35">
        <f t="shared" si="5"/>
        <v>266.95</v>
      </c>
      <c r="H23" s="16">
        <v>88.98</v>
      </c>
      <c r="I23" s="16"/>
      <c r="J23" s="16">
        <v>281.45</v>
      </c>
      <c r="K23" s="35">
        <f>SUM(H23:J23)</f>
        <v>370.43</v>
      </c>
      <c r="L23" s="42">
        <f t="shared" si="0"/>
        <v>637.38</v>
      </c>
      <c r="M23" s="16"/>
      <c r="N23" s="7"/>
      <c r="O23" s="25"/>
      <c r="P23" s="35"/>
      <c r="Q23" s="39">
        <f t="shared" si="2"/>
        <v>637.38</v>
      </c>
      <c r="R23" s="7"/>
      <c r="S23" s="7"/>
      <c r="T23" s="7"/>
      <c r="U23" s="35"/>
      <c r="V23" s="39">
        <f t="shared" si="4"/>
        <v>637.38</v>
      </c>
    </row>
    <row r="24" spans="1:22" ht="15" customHeight="1">
      <c r="A24" s="111" t="s">
        <v>55</v>
      </c>
      <c r="B24" s="112"/>
      <c r="C24" s="112"/>
      <c r="D24" s="112"/>
      <c r="E24" s="112"/>
      <c r="F24" s="113"/>
      <c r="G24" s="35"/>
      <c r="H24" s="16"/>
      <c r="I24" s="16"/>
      <c r="J24" s="16"/>
      <c r="K24" s="35"/>
      <c r="L24" s="42"/>
      <c r="M24" s="16"/>
      <c r="N24" s="7"/>
      <c r="O24" s="25"/>
      <c r="P24" s="35"/>
      <c r="Q24" s="39"/>
      <c r="R24" s="7"/>
      <c r="S24" s="7"/>
      <c r="T24" s="7"/>
      <c r="U24" s="35"/>
      <c r="V24" s="39"/>
    </row>
    <row r="25" spans="1:22" ht="15">
      <c r="A25" s="114">
        <v>1</v>
      </c>
      <c r="B25" s="116" t="s">
        <v>56</v>
      </c>
      <c r="C25" s="5" t="s">
        <v>15</v>
      </c>
      <c r="D25" s="16"/>
      <c r="E25" s="16"/>
      <c r="F25" s="16"/>
      <c r="G25" s="35"/>
      <c r="H25" s="16"/>
      <c r="I25" s="16"/>
      <c r="J25" s="16"/>
      <c r="K25" s="35"/>
      <c r="L25" s="42"/>
      <c r="M25" s="16"/>
      <c r="N25" s="7"/>
      <c r="O25" s="26">
        <v>225.35</v>
      </c>
      <c r="P25" s="35">
        <f>SUM(M25:O25)</f>
        <v>225.35</v>
      </c>
      <c r="Q25" s="39">
        <f>L25+P25</f>
        <v>225.35</v>
      </c>
      <c r="R25" s="7"/>
      <c r="S25" s="7"/>
      <c r="T25" s="7"/>
      <c r="U25" s="35"/>
      <c r="V25" s="39">
        <f t="shared" si="4"/>
        <v>225.35</v>
      </c>
    </row>
    <row r="26" spans="1:22" ht="15">
      <c r="A26" s="115"/>
      <c r="B26" s="117"/>
      <c r="C26" s="5" t="s">
        <v>11</v>
      </c>
      <c r="D26" s="16"/>
      <c r="E26" s="16"/>
      <c r="F26" s="16"/>
      <c r="G26" s="35"/>
      <c r="H26" s="16"/>
      <c r="I26" s="16"/>
      <c r="J26" s="16"/>
      <c r="K26" s="35"/>
      <c r="L26" s="42"/>
      <c r="M26" s="16"/>
      <c r="N26" s="7"/>
      <c r="O26" s="26">
        <v>100325</v>
      </c>
      <c r="P26" s="35">
        <f>SUM(M26:O26)</f>
        <v>100325</v>
      </c>
      <c r="Q26" s="39">
        <f>L26+P26</f>
        <v>100325</v>
      </c>
      <c r="R26" s="7"/>
      <c r="S26" s="7"/>
      <c r="T26" s="7"/>
      <c r="U26" s="35"/>
      <c r="V26" s="39">
        <f t="shared" si="4"/>
        <v>100325</v>
      </c>
    </row>
    <row r="27" spans="1:22" ht="18">
      <c r="A27" s="114">
        <v>2</v>
      </c>
      <c r="B27" s="116" t="s">
        <v>34</v>
      </c>
      <c r="C27" s="5" t="s">
        <v>26</v>
      </c>
      <c r="D27" s="16"/>
      <c r="E27" s="16"/>
      <c r="F27" s="16"/>
      <c r="G27" s="35"/>
      <c r="H27" s="16"/>
      <c r="I27" s="16"/>
      <c r="J27" s="16"/>
      <c r="K27" s="35"/>
      <c r="L27" s="42"/>
      <c r="M27" s="16"/>
      <c r="N27" s="7"/>
      <c r="O27" s="26">
        <v>8.96</v>
      </c>
      <c r="P27" s="35">
        <f>SUM(M27:O27)</f>
        <v>8.96</v>
      </c>
      <c r="Q27" s="39">
        <f>L27+P27</f>
        <v>8.96</v>
      </c>
      <c r="R27" s="7"/>
      <c r="S27" s="7"/>
      <c r="T27" s="7"/>
      <c r="U27" s="35"/>
      <c r="V27" s="39">
        <f t="shared" si="4"/>
        <v>8.96</v>
      </c>
    </row>
    <row r="28" spans="1:22" ht="15">
      <c r="A28" s="115"/>
      <c r="B28" s="117"/>
      <c r="C28" s="5" t="s">
        <v>11</v>
      </c>
      <c r="D28" s="16"/>
      <c r="E28" s="16"/>
      <c r="F28" s="16"/>
      <c r="G28" s="35"/>
      <c r="H28" s="16"/>
      <c r="I28" s="16"/>
      <c r="J28" s="16"/>
      <c r="K28" s="35"/>
      <c r="L28" s="42"/>
      <c r="M28" s="16"/>
      <c r="N28" s="7"/>
      <c r="O28" s="26">
        <v>6351</v>
      </c>
      <c r="P28" s="35">
        <f>SUM(M28:O28)</f>
        <v>6351</v>
      </c>
      <c r="Q28" s="39">
        <f>L28+P28</f>
        <v>6351</v>
      </c>
      <c r="R28" s="7"/>
      <c r="S28" s="7"/>
      <c r="T28" s="7"/>
      <c r="U28" s="35"/>
      <c r="V28" s="39">
        <f t="shared" si="4"/>
        <v>6351</v>
      </c>
    </row>
    <row r="29" spans="1:22" ht="14.25">
      <c r="A29" s="10"/>
      <c r="B29" s="10" t="s">
        <v>13</v>
      </c>
      <c r="C29" s="11" t="s">
        <v>11</v>
      </c>
      <c r="D29" s="68">
        <f>D6+D8+D10+D12+D14+D23+D16+D18+D20+D22</f>
        <v>17.8</v>
      </c>
      <c r="E29" s="68">
        <f>E6+E8+E10+E12+E14+E23+E16+E18+E20+E22</f>
        <v>23.73</v>
      </c>
      <c r="F29" s="68">
        <f>F6+F8+F10+F12+F14+F23+F16+F18+F20+F22</f>
        <v>4312.7</v>
      </c>
      <c r="G29" s="70">
        <f>SUM(D29:F29)</f>
        <v>4354.23</v>
      </c>
      <c r="H29" s="68">
        <f>H6+H8+H10+H12+H14+H23+H16+H18+H20+H22</f>
        <v>88.98</v>
      </c>
      <c r="I29" s="68"/>
      <c r="J29" s="68">
        <f>J6+J8+J10+J12+J14+J23+J16+J18+J20+J22</f>
        <v>2277.5</v>
      </c>
      <c r="K29" s="70">
        <f>SUM(H29:J29)</f>
        <v>2366.48</v>
      </c>
      <c r="L29" s="74">
        <f>G29+K29</f>
        <v>6720.709999999999</v>
      </c>
      <c r="M29" s="68">
        <f>M6+M8+M10+M12+M14+M23+M16+M18+M20+M22</f>
        <v>3666.4600000000005</v>
      </c>
      <c r="N29" s="68"/>
      <c r="O29" s="77">
        <f>O6+O8+O10+O12+O14+O23+O16+O18+O20+O22+O26+O28</f>
        <v>107683.8</v>
      </c>
      <c r="P29" s="70">
        <f>SUM(M29:O29)</f>
        <v>111350.26000000001</v>
      </c>
      <c r="Q29" s="73">
        <f>L29+P29</f>
        <v>118070.97</v>
      </c>
      <c r="R29" s="77"/>
      <c r="S29" s="77"/>
      <c r="T29" s="77">
        <f>T6+T8+T10+T12+T14+T23+T16+T18+T20+T22+T26+T28</f>
        <v>315.08000000000004</v>
      </c>
      <c r="U29" s="70">
        <f>SUM(R29:T29)</f>
        <v>315.08000000000004</v>
      </c>
      <c r="V29" s="73">
        <f>Q29+U29</f>
        <v>118386.05</v>
      </c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5" ht="15">
      <c r="A86" s="2"/>
      <c r="B86" s="2"/>
      <c r="C86" s="2"/>
      <c r="D86" s="2"/>
      <c r="E86" s="2"/>
    </row>
    <row r="87" spans="1:5" ht="15">
      <c r="A87" s="2"/>
      <c r="B87" s="2"/>
      <c r="C87" s="2"/>
      <c r="D87" s="2"/>
      <c r="E87" s="2"/>
    </row>
    <row r="88" spans="1:5" ht="15">
      <c r="A88" s="2"/>
      <c r="B88" s="2"/>
      <c r="C88" s="2"/>
      <c r="D88" s="2"/>
      <c r="E88" s="2"/>
    </row>
    <row r="89" spans="1:5" ht="15">
      <c r="A89" s="2"/>
      <c r="B89" s="2"/>
      <c r="C89" s="2"/>
      <c r="D89" s="2"/>
      <c r="E89" s="2"/>
    </row>
  </sheetData>
  <sheetProtection/>
  <mergeCells count="29">
    <mergeCell ref="A21:A22"/>
    <mergeCell ref="B21:B22"/>
    <mergeCell ref="B2:B3"/>
    <mergeCell ref="A1:V1"/>
    <mergeCell ref="C2:C3"/>
    <mergeCell ref="A5:A6"/>
    <mergeCell ref="B5:B6"/>
    <mergeCell ref="B17:B18"/>
    <mergeCell ref="D2:V2"/>
    <mergeCell ref="A4:F4"/>
    <mergeCell ref="A17:A18"/>
    <mergeCell ref="A2:A3"/>
    <mergeCell ref="B11:B12"/>
    <mergeCell ref="B13:B14"/>
    <mergeCell ref="A9:A10"/>
    <mergeCell ref="B9:B10"/>
    <mergeCell ref="A7:A8"/>
    <mergeCell ref="B7:B8"/>
    <mergeCell ref="A11:A12"/>
    <mergeCell ref="A24:F24"/>
    <mergeCell ref="A25:A26"/>
    <mergeCell ref="A27:A28"/>
    <mergeCell ref="B25:B26"/>
    <mergeCell ref="B27:B28"/>
    <mergeCell ref="A13:A14"/>
    <mergeCell ref="A15:A16"/>
    <mergeCell ref="B15:B16"/>
    <mergeCell ref="A19:A20"/>
    <mergeCell ref="B19:B20"/>
  </mergeCells>
  <printOptions/>
  <pageMargins left="0.2362204724409449" right="0.2362204724409449" top="0.3937007874015748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2013-01-23T12:13:51Z</cp:lastPrinted>
  <dcterms:created xsi:type="dcterms:W3CDTF">2012-09-17T03:29:00Z</dcterms:created>
  <dcterms:modified xsi:type="dcterms:W3CDTF">2013-01-28T10:18:40Z</dcterms:modified>
  <cp:category/>
  <cp:version/>
  <cp:contentType/>
  <cp:contentStatus/>
</cp:coreProperties>
</file>